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560" yWindow="560" windowWidth="35900" windowHeight="22000" tabRatio="792"/>
  </bookViews>
  <sheets>
    <sheet name="Halbach girders 2 13 18" sheetId="24" r:id="rId1"/>
    <sheet name="Halbach styles" sheetId="21" r:id="rId2"/>
    <sheet name="Halbach girders 1" sheetId="2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3" i="24" l="1"/>
  <c r="H52" i="24"/>
  <c r="G52" i="24"/>
  <c r="M50" i="24"/>
  <c r="L50" i="24"/>
  <c r="K50" i="24"/>
  <c r="K51" i="24"/>
  <c r="K52" i="24"/>
  <c r="J50" i="24"/>
  <c r="J51" i="24"/>
  <c r="J52" i="24"/>
  <c r="I50" i="24"/>
  <c r="I51" i="24"/>
  <c r="I52" i="24"/>
  <c r="H50" i="24"/>
  <c r="G50" i="24"/>
  <c r="F49" i="24"/>
  <c r="F48" i="24"/>
  <c r="F47" i="24"/>
  <c r="F46" i="24"/>
  <c r="F45" i="24"/>
  <c r="F44" i="24"/>
  <c r="F43" i="24"/>
  <c r="F42" i="24"/>
  <c r="F41" i="24"/>
  <c r="F40" i="24"/>
  <c r="F39" i="24"/>
  <c r="F38" i="24"/>
  <c r="F37" i="24"/>
  <c r="F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7" i="24"/>
  <c r="F15" i="24"/>
  <c r="B50" i="24"/>
  <c r="F50" i="24"/>
  <c r="J51" i="23"/>
  <c r="I48" i="23"/>
  <c r="I49" i="23"/>
  <c r="I50" i="23"/>
  <c r="H48" i="23"/>
  <c r="H49" i="23"/>
  <c r="H50" i="23"/>
  <c r="G48" i="23"/>
  <c r="G49" i="23"/>
  <c r="G50" i="23"/>
  <c r="F50" i="23"/>
  <c r="E50" i="23"/>
  <c r="E48" i="23"/>
  <c r="F48" i="23"/>
  <c r="J48" i="23"/>
  <c r="K48" i="23"/>
  <c r="C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B48" i="23"/>
  <c r="D48" i="23"/>
  <c r="D7" i="23"/>
  <c r="D15" i="23"/>
</calcChain>
</file>

<file path=xl/sharedStrings.xml><?xml version="1.0" encoding="utf-8"?>
<sst xmlns="http://schemas.openxmlformats.org/spreadsheetml/2006/main" count="261" uniqueCount="116">
  <si>
    <t>Comment</t>
  </si>
  <si>
    <t>Active</t>
  </si>
  <si>
    <t>m</t>
  </si>
  <si>
    <t>mm</t>
  </si>
  <si>
    <t>-</t>
  </si>
  <si>
    <t>Component</t>
  </si>
  <si>
    <t>Status</t>
  </si>
  <si>
    <t>V</t>
  </si>
  <si>
    <t>Length</t>
  </si>
  <si>
    <t>T</t>
  </si>
  <si>
    <t>Permanent magnet set varieties</t>
  </si>
  <si>
    <t>Permanent magnet blocks per magnet</t>
  </si>
  <si>
    <t>T.m</t>
  </si>
  <si>
    <t>Count</t>
  </si>
  <si>
    <t>Girder</t>
  </si>
  <si>
    <t>Total</t>
  </si>
  <si>
    <t>Halbach magnet count</t>
  </si>
  <si>
    <t>QF</t>
  </si>
  <si>
    <t>Based on 20160901 lattice</t>
  </si>
  <si>
    <t>BD</t>
  </si>
  <si>
    <t>Quads</t>
  </si>
  <si>
    <t>Combined function</t>
  </si>
  <si>
    <t>BDT1</t>
  </si>
  <si>
    <t>BDT2</t>
  </si>
  <si>
    <t>QD</t>
  </si>
  <si>
    <t>Quads in the straight</t>
  </si>
  <si>
    <t>Halbach magnet varieties</t>
  </si>
  <si>
    <t>Quadrupole correctors</t>
  </si>
  <si>
    <t>Dipole correctors</t>
  </si>
  <si>
    <t>H</t>
  </si>
  <si>
    <t>Name/description</t>
  </si>
  <si>
    <t>Halbach Styles (S. Brooks)</t>
  </si>
  <si>
    <t>Style</t>
  </si>
  <si>
    <t>Int B.dl</t>
  </si>
  <si>
    <t>Int G.dl</t>
  </si>
  <si>
    <t>QFH</t>
  </si>
  <si>
    <t>BDH</t>
  </si>
  <si>
    <t>name</t>
  </si>
  <si>
    <t>Radial</t>
  </si>
  <si>
    <t>aperture</t>
  </si>
  <si>
    <t>R = 40.1 mm inside the tuning wire holder.</t>
  </si>
  <si>
    <t>Half length QF</t>
  </si>
  <si>
    <t>Aperture has increased.</t>
  </si>
  <si>
    <t>Design</t>
  </si>
  <si>
    <t>version</t>
  </si>
  <si>
    <t>Half length BD</t>
  </si>
  <si>
    <t>Halbach girders (S. Berg)</t>
  </si>
  <si>
    <t>170601</t>
  </si>
  <si>
    <t>QF, BD, BDT2, BDT1, QD, QFH, BDH</t>
  </si>
  <si>
    <t>Check me, or better move me elsewhere!!! QD can be made with same blocks as QF</t>
  </si>
  <si>
    <t>Move me elsewhere; not correct for half magnets. Two layers of 16 wedge-shaped blocks</t>
  </si>
  <si>
    <t>14 of the 24 transition cells near the straight</t>
  </si>
  <si>
    <t>GFA1</t>
  </si>
  <si>
    <t>GFX</t>
  </si>
  <si>
    <t>GTA1</t>
  </si>
  <si>
    <t>GTA2</t>
  </si>
  <si>
    <t>GTA3</t>
  </si>
  <si>
    <t>GTA4</t>
  </si>
  <si>
    <t>GTA5</t>
  </si>
  <si>
    <t>GTA6</t>
  </si>
  <si>
    <t>GZX</t>
  </si>
  <si>
    <t>GZ1</t>
  </si>
  <si>
    <t>GTB1</t>
  </si>
  <si>
    <t>GTB2</t>
  </si>
  <si>
    <t>GTB3</t>
  </si>
  <si>
    <t>GTB4</t>
  </si>
  <si>
    <t>GTB5</t>
  </si>
  <si>
    <t>GTB6</t>
  </si>
  <si>
    <t>GFB1</t>
  </si>
  <si>
    <t>10 of the 24 transition cells near arc</t>
  </si>
  <si>
    <t>total assemblies = 27</t>
  </si>
  <si>
    <t>4 cell assemblies = 24</t>
  </si>
  <si>
    <t>4.5 cell assemblies = 2</t>
  </si>
  <si>
    <t>Cells</t>
  </si>
  <si>
    <t>One H dipole corrector per focussing magnet; half-magnets not included</t>
  </si>
  <si>
    <t>One V dipole corrector per defocussing magnet; half-magnets not included</t>
  </si>
  <si>
    <r>
      <t xml:space="preserve">Not wound. Would have been one per magnet.  </t>
    </r>
    <r>
      <rPr>
        <b/>
        <sz val="11"/>
        <rFont val="Times New Roman"/>
      </rPr>
      <t>Not included in the baseline configuration.</t>
    </r>
  </si>
  <si>
    <t>3 cell assembly = 1</t>
  </si>
  <si>
    <t>MAGNET COUNT PER Multi-Cell Assembly</t>
  </si>
  <si>
    <t>Block Lot minimums</t>
  </si>
  <si>
    <t>+ 10% order Quantity</t>
  </si>
  <si>
    <t>Order Quantity</t>
  </si>
  <si>
    <t>ZM-GD</t>
  </si>
  <si>
    <t>ZA-GD01</t>
  </si>
  <si>
    <t>ZA-GD02</t>
  </si>
  <si>
    <t>ZA-GD03</t>
  </si>
  <si>
    <t>TA-GD01</t>
  </si>
  <si>
    <t>TA-GD02</t>
  </si>
  <si>
    <t>TA-GD03</t>
  </si>
  <si>
    <t>TA-GD04</t>
  </si>
  <si>
    <t>TA-GD05</t>
  </si>
  <si>
    <t>TA-GD06</t>
  </si>
  <si>
    <t>FA-GD01</t>
  </si>
  <si>
    <t>FA-GD02</t>
  </si>
  <si>
    <t>FA-GD03</t>
  </si>
  <si>
    <t>FA-GD04</t>
  </si>
  <si>
    <t>ZB-GD01</t>
  </si>
  <si>
    <t>ZB-GD02</t>
  </si>
  <si>
    <t>ZB-GD03</t>
  </si>
  <si>
    <t>TB-GD01</t>
  </si>
  <si>
    <t>TB-GD02</t>
  </si>
  <si>
    <t>TB-GD03</t>
  </si>
  <si>
    <t>TB-GD04</t>
  </si>
  <si>
    <t>TB-GD05</t>
  </si>
  <si>
    <t>TB-GD06</t>
  </si>
  <si>
    <t>FB-GD01</t>
  </si>
  <si>
    <t>FB-GD02</t>
  </si>
  <si>
    <t>FB-GD03</t>
  </si>
  <si>
    <t>FB-GD04</t>
  </si>
  <si>
    <t xml:space="preserve"> PMM Order Quantity</t>
  </si>
  <si>
    <t>Delivery Status as of 08/03/2018</t>
  </si>
  <si>
    <t>Beam Pipe Shipped to BNL</t>
  </si>
  <si>
    <t>Completed Girder Shipped to CU</t>
  </si>
  <si>
    <t>X</t>
  </si>
  <si>
    <t>Received:</t>
  </si>
  <si>
    <t>Tested and tuned: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</si>
</sst>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[$-409]d\-mmm\-yy;@"/>
    <numFmt numFmtId="165" formatCode="0.00000"/>
    <numFmt numFmtId="166" formatCode="0.0000"/>
  </numFmts>
  <fonts count="15" x14ac:knownFonts="1">
    <font>
      <sz val="11"/>
      <color indexed="8"/>
      <name val="Helvetica Neue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Helvetica Neue"/>
    </font>
    <font>
      <sz val="11"/>
      <color indexed="8"/>
      <name val="Times New Roman"/>
    </font>
    <font>
      <sz val="11"/>
      <color indexed="8"/>
      <name val="Times New Roman"/>
    </font>
    <font>
      <b/>
      <sz val="11"/>
      <color indexed="8"/>
      <name val="Times New Roman"/>
    </font>
    <font>
      <sz val="12"/>
      <name val="Arial MT"/>
    </font>
    <font>
      <sz val="11"/>
      <name val="Times New Roman"/>
    </font>
    <font>
      <b/>
      <sz val="11"/>
      <name val="Times New Roman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/>
      <sz val="11"/>
      <color theme="10"/>
      <name val="Helvetica Neue"/>
    </font>
    <font>
      <u/>
      <sz val="11"/>
      <color theme="11"/>
      <name val="Helvetica Neue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8">
    <xf numFmtId="0" fontId="0" fillId="0" borderId="0">
      <alignment vertical="top"/>
    </xf>
    <xf numFmtId="44" fontId="7" fillId="0" borderId="0" applyFont="0" applyFill="0" applyBorder="0" applyAlignment="0" applyProtection="0"/>
    <xf numFmtId="0" fontId="10" fillId="0" borderId="0"/>
    <xf numFmtId="0" fontId="7" fillId="0" borderId="0"/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</cellStyleXfs>
  <cellXfs count="110">
    <xf numFmtId="0" fontId="0" fillId="0" borderId="0" xfId="0">
      <alignment vertical="top"/>
    </xf>
    <xf numFmtId="0" fontId="1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>
      <alignment vertical="top"/>
    </xf>
    <xf numFmtId="0" fontId="1" fillId="0" borderId="0" xfId="0" applyFont="1" applyAlignment="1">
      <alignment horizontal="center" vertical="top"/>
    </xf>
    <xf numFmtId="164" fontId="2" fillId="2" borderId="0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top"/>
    </xf>
    <xf numFmtId="0" fontId="6" fillId="0" borderId="0" xfId="0" applyFo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8" fillId="0" borderId="0" xfId="0" applyNumberFormat="1" applyFont="1" applyBorder="1" applyAlignment="1"/>
    <xf numFmtId="0" fontId="4" fillId="0" borderId="0" xfId="0" applyFont="1" applyAlignment="1">
      <alignment horizontal="center" vertical="top"/>
    </xf>
    <xf numFmtId="0" fontId="4" fillId="0" borderId="0" xfId="0" applyFont="1">
      <alignment vertical="top"/>
    </xf>
    <xf numFmtId="0" fontId="4" fillId="0" borderId="0" xfId="0" applyNumberFormat="1" applyFont="1" applyBorder="1" applyAlignment="1"/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15" fontId="1" fillId="0" borderId="0" xfId="0" quotePrefix="1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 vertical="top"/>
    </xf>
    <xf numFmtId="165" fontId="1" fillId="0" borderId="0" xfId="0" applyNumberFormat="1" applyFont="1" applyAlignment="1">
      <alignment horizontal="center" vertical="top"/>
    </xf>
    <xf numFmtId="166" fontId="1" fillId="0" borderId="0" xfId="0" applyNumberFormat="1" applyFont="1" applyAlignment="1">
      <alignment horizontal="center" vertical="top"/>
    </xf>
    <xf numFmtId="0" fontId="1" fillId="0" borderId="0" xfId="0" quotePrefix="1" applyFont="1" applyAlignment="1">
      <alignment horizontal="center" vertical="top"/>
    </xf>
    <xf numFmtId="0" fontId="4" fillId="3" borderId="0" xfId="0" applyNumberFormat="1" applyFont="1" applyFill="1" applyBorder="1" applyAlignment="1"/>
    <xf numFmtId="0" fontId="6" fillId="3" borderId="0" xfId="0" applyFont="1" applyFill="1" applyAlignment="1">
      <alignment horizontal="left" vertical="top"/>
    </xf>
    <xf numFmtId="0" fontId="4" fillId="3" borderId="0" xfId="0" applyNumberFormat="1" applyFont="1" applyFill="1" applyBorder="1" applyAlignment="1">
      <alignment horizontal="center"/>
    </xf>
    <xf numFmtId="0" fontId="8" fillId="3" borderId="0" xfId="0" applyNumberFormat="1" applyFont="1" applyFill="1" applyBorder="1" applyAlignment="1"/>
    <xf numFmtId="0" fontId="6" fillId="3" borderId="0" xfId="0" applyFont="1" applyFill="1" applyAlignment="1">
      <alignment horizontal="center" vertical="top"/>
    </xf>
    <xf numFmtId="0" fontId="6" fillId="3" borderId="0" xfId="0" applyFont="1" applyFill="1">
      <alignment vertical="top"/>
    </xf>
    <xf numFmtId="0" fontId="4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center" vertical="top"/>
    </xf>
    <xf numFmtId="0" fontId="4" fillId="3" borderId="0" xfId="0" applyFont="1" applyFill="1">
      <alignment vertical="top"/>
    </xf>
    <xf numFmtId="0" fontId="4" fillId="4" borderId="0" xfId="0" applyFont="1" applyFill="1" applyAlignment="1">
      <alignment horizontal="center" vertical="top"/>
    </xf>
    <xf numFmtId="0" fontId="4" fillId="4" borderId="0" xfId="0" applyNumberFormat="1" applyFont="1" applyFill="1" applyBorder="1" applyAlignment="1">
      <alignment horizontal="center"/>
    </xf>
    <xf numFmtId="0" fontId="8" fillId="4" borderId="0" xfId="0" applyNumberFormat="1" applyFont="1" applyFill="1" applyBorder="1" applyAlignment="1"/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>
      <alignment vertical="top"/>
    </xf>
    <xf numFmtId="0" fontId="6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1" fillId="0" borderId="4" xfId="2" applyNumberFormat="1" applyFont="1" applyFill="1" applyBorder="1" applyAlignment="1">
      <alignment horizontal="center"/>
    </xf>
    <xf numFmtId="0" fontId="1" fillId="0" borderId="4" xfId="2" quotePrefix="1" applyNumberFormat="1" applyFont="1" applyFill="1" applyBorder="1" applyAlignment="1">
      <alignment horizontal="center"/>
    </xf>
    <xf numFmtId="0" fontId="1" fillId="0" borderId="4" xfId="2" applyNumberFormat="1" applyFont="1" applyFill="1" applyBorder="1" applyAlignment="1">
      <alignment horizontal="center" vertical="center"/>
    </xf>
    <xf numFmtId="1" fontId="1" fillId="0" borderId="4" xfId="2" applyNumberFormat="1" applyFont="1" applyBorder="1" applyAlignment="1">
      <alignment horizontal="center"/>
    </xf>
    <xf numFmtId="1" fontId="1" fillId="0" borderId="4" xfId="2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top"/>
    </xf>
    <xf numFmtId="0" fontId="4" fillId="0" borderId="9" xfId="0" applyFont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/>
    <xf numFmtId="0" fontId="1" fillId="5" borderId="4" xfId="2" quotePrefix="1" applyNumberFormat="1" applyFont="1" applyFill="1" applyBorder="1" applyAlignment="1">
      <alignment horizontal="center"/>
    </xf>
    <xf numFmtId="0" fontId="1" fillId="5" borderId="4" xfId="2" applyNumberFormat="1" applyFont="1" applyFill="1" applyBorder="1" applyAlignment="1">
      <alignment horizontal="center"/>
    </xf>
    <xf numFmtId="0" fontId="1" fillId="5" borderId="4" xfId="2" applyNumberFormat="1" applyFont="1" applyFill="1" applyBorder="1" applyAlignment="1">
      <alignment horizontal="center" vertical="center"/>
    </xf>
    <xf numFmtId="1" fontId="1" fillId="5" borderId="4" xfId="2" applyNumberFormat="1" applyFont="1" applyFill="1" applyBorder="1" applyAlignment="1">
      <alignment horizontal="center"/>
    </xf>
    <xf numFmtId="1" fontId="1" fillId="5" borderId="4" xfId="2" applyNumberFormat="1" applyFont="1" applyFill="1" applyBorder="1" applyAlignment="1">
      <alignment horizontal="center" vertical="center"/>
    </xf>
    <xf numFmtId="0" fontId="1" fillId="5" borderId="8" xfId="2" quotePrefix="1" applyNumberFormat="1" applyFont="1" applyFill="1" applyBorder="1" applyAlignment="1">
      <alignment horizontal="center"/>
    </xf>
    <xf numFmtId="0" fontId="1" fillId="5" borderId="8" xfId="2" applyNumberFormat="1" applyFont="1" applyFill="1" applyBorder="1" applyAlignment="1">
      <alignment horizontal="center"/>
    </xf>
    <xf numFmtId="0" fontId="1" fillId="5" borderId="8" xfId="2" applyNumberFormat="1" applyFont="1" applyFill="1" applyBorder="1" applyAlignment="1">
      <alignment horizontal="center" vertical="center"/>
    </xf>
    <xf numFmtId="1" fontId="1" fillId="5" borderId="8" xfId="2" applyNumberFormat="1" applyFont="1" applyFill="1" applyBorder="1" applyAlignment="1">
      <alignment horizontal="center"/>
    </xf>
    <xf numFmtId="1" fontId="1" fillId="5" borderId="8" xfId="2" applyNumberFormat="1" applyFont="1" applyFill="1" applyBorder="1" applyAlignment="1">
      <alignment horizontal="center" vertical="center"/>
    </xf>
    <xf numFmtId="0" fontId="1" fillId="6" borderId="4" xfId="2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left" vertical="top"/>
    </xf>
    <xf numFmtId="0" fontId="11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2" fillId="0" borderId="2" xfId="2" applyNumberFormat="1" applyFont="1" applyBorder="1" applyAlignment="1"/>
    <xf numFmtId="0" fontId="12" fillId="0" borderId="0" xfId="0" applyFont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2" fontId="12" fillId="0" borderId="0" xfId="0" applyNumberFormat="1" applyFont="1" applyAlignment="1">
      <alignment horizontal="center" vertical="top"/>
    </xf>
    <xf numFmtId="0" fontId="12" fillId="0" borderId="19" xfId="0" applyFont="1" applyBorder="1" applyAlignment="1">
      <alignment horizontal="center" vertical="top"/>
    </xf>
    <xf numFmtId="0" fontId="12" fillId="0" borderId="20" xfId="0" applyFont="1" applyBorder="1" applyAlignment="1">
      <alignment horizontal="center" vertical="top"/>
    </xf>
    <xf numFmtId="0" fontId="1" fillId="6" borderId="9" xfId="2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2" fontId="12" fillId="0" borderId="7" xfId="0" applyNumberFormat="1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1" fillId="6" borderId="10" xfId="2" applyNumberFormat="1" applyFont="1" applyFill="1" applyBorder="1" applyAlignment="1">
      <alignment horizontal="center"/>
    </xf>
    <xf numFmtId="0" fontId="1" fillId="6" borderId="11" xfId="2" applyNumberFormat="1" applyFont="1" applyFill="1" applyBorder="1" applyAlignment="1">
      <alignment horizontal="center"/>
    </xf>
    <xf numFmtId="0" fontId="1" fillId="5" borderId="11" xfId="2" quotePrefix="1" applyNumberFormat="1" applyFont="1" applyFill="1" applyBorder="1" applyAlignment="1">
      <alignment horizontal="center"/>
    </xf>
    <xf numFmtId="0" fontId="1" fillId="5" borderId="11" xfId="2" applyNumberFormat="1" applyFont="1" applyFill="1" applyBorder="1" applyAlignment="1">
      <alignment horizontal="center"/>
    </xf>
    <xf numFmtId="0" fontId="1" fillId="5" borderId="11" xfId="2" applyNumberFormat="1" applyFont="1" applyFill="1" applyBorder="1" applyAlignment="1">
      <alignment horizontal="center" vertical="center"/>
    </xf>
    <xf numFmtId="1" fontId="1" fillId="5" borderId="11" xfId="2" applyNumberFormat="1" applyFont="1" applyFill="1" applyBorder="1" applyAlignment="1">
      <alignment horizontal="center"/>
    </xf>
    <xf numFmtId="1" fontId="1" fillId="5" borderId="11" xfId="2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12" fillId="0" borderId="21" xfId="0" applyFont="1" applyBorder="1" applyAlignment="1">
      <alignment horizontal="right" vertical="top"/>
    </xf>
    <xf numFmtId="0" fontId="12" fillId="0" borderId="14" xfId="0" applyFont="1" applyBorder="1" applyAlignment="1">
      <alignment horizontal="right" vertical="top"/>
    </xf>
    <xf numFmtId="0" fontId="12" fillId="0" borderId="6" xfId="0" quotePrefix="1" applyFont="1" applyBorder="1" applyAlignment="1">
      <alignment horizontal="right" vertical="top"/>
    </xf>
    <xf numFmtId="0" fontId="12" fillId="0" borderId="7" xfId="0" quotePrefix="1" applyFont="1" applyBorder="1" applyAlignment="1">
      <alignment horizontal="right" vertical="top"/>
    </xf>
    <xf numFmtId="0" fontId="12" fillId="0" borderId="18" xfId="0" applyFont="1" applyBorder="1" applyAlignment="1">
      <alignment horizontal="right" vertical="top"/>
    </xf>
    <xf numFmtId="0" fontId="12" fillId="0" borderId="23" xfId="0" applyFont="1" applyBorder="1" applyAlignment="1">
      <alignment horizontal="right" vertical="top"/>
    </xf>
    <xf numFmtId="0" fontId="12" fillId="0" borderId="19" xfId="0" applyFont="1" applyBorder="1" applyAlignment="1">
      <alignment horizontal="right" vertical="top"/>
    </xf>
    <xf numFmtId="0" fontId="6" fillId="0" borderId="12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12" fillId="0" borderId="0" xfId="0" quotePrefix="1" applyFont="1" applyAlignment="1">
      <alignment horizontal="right" vertical="top"/>
    </xf>
    <xf numFmtId="0" fontId="12" fillId="0" borderId="15" xfId="0" applyFont="1" applyBorder="1" applyAlignment="1">
      <alignment horizontal="right" vertical="top"/>
    </xf>
    <xf numFmtId="0" fontId="12" fillId="0" borderId="16" xfId="0" applyFont="1" applyBorder="1" applyAlignment="1">
      <alignment horizontal="right" vertical="top"/>
    </xf>
  </cellXfs>
  <cellStyles count="8">
    <cellStyle name="Currency 3" xfId="1"/>
    <cellStyle name="Followed Hyperlink" xfId="5" builtinId="9" hidden="1"/>
    <cellStyle name="Followed Hyperlink" xfId="7" builtinId="9" hidden="1"/>
    <cellStyle name="Hyperlink" xfId="4" builtinId="8" hidden="1"/>
    <cellStyle name="Hyperlink" xfId="6" builtinId="8" hidden="1"/>
    <cellStyle name="Normal" xfId="0" builtinId="0"/>
    <cellStyle name="Normal 2" xfId="2"/>
    <cellStyle name="Normal 4" xf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56"/>
  <sheetViews>
    <sheetView tabSelected="1" topLeftCell="A19" zoomScale="150" zoomScaleNormal="150" zoomScalePageLayoutView="150" workbookViewId="0">
      <selection activeCell="D55" sqref="D55"/>
    </sheetView>
  </sheetViews>
  <sheetFormatPr baseColWidth="10" defaultColWidth="10.42578125" defaultRowHeight="13" x14ac:dyDescent="0"/>
  <cols>
    <col min="1" max="1" width="24.85546875" style="11" customWidth="1"/>
    <col min="2" max="3" width="10.140625" style="13" customWidth="1"/>
    <col min="4" max="4" width="12" style="13" bestFit="1" customWidth="1"/>
    <col min="5" max="5" width="10.140625" style="13" customWidth="1"/>
    <col min="6" max="6" width="8.42578125" style="15" customWidth="1"/>
    <col min="7" max="7" width="8.42578125" style="11" customWidth="1"/>
    <col min="8" max="13" width="8.42578125" style="15" customWidth="1"/>
    <col min="14" max="14" width="18" style="15" customWidth="1"/>
    <col min="15" max="19" width="4.140625" style="15" customWidth="1"/>
    <col min="20" max="20" width="2.5703125" style="11" customWidth="1"/>
    <col min="21" max="16384" width="10.42578125" style="11"/>
  </cols>
  <sheetData>
    <row r="1" spans="1:255">
      <c r="A1" s="12" t="s">
        <v>46</v>
      </c>
      <c r="B1" s="23">
        <v>170531</v>
      </c>
      <c r="C1" s="23"/>
      <c r="D1" s="23"/>
      <c r="E1" s="23"/>
      <c r="F1" s="18"/>
      <c r="G1" s="19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9"/>
      <c r="U1" s="19"/>
    </row>
    <row r="2" spans="1:255">
      <c r="A2" s="12"/>
      <c r="B2" s="23"/>
      <c r="C2" s="23"/>
      <c r="D2" s="23"/>
      <c r="E2" s="23"/>
      <c r="F2" s="18"/>
      <c r="G2" s="19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  <c r="U2" s="19"/>
    </row>
    <row r="3" spans="1:255" s="12" customFormat="1">
      <c r="A3" s="12" t="s">
        <v>5</v>
      </c>
      <c r="B3" s="14" t="s">
        <v>30</v>
      </c>
      <c r="C3" s="14"/>
      <c r="D3" s="14"/>
      <c r="E3" s="14"/>
      <c r="F3" s="16" t="s">
        <v>13</v>
      </c>
      <c r="G3" s="12" t="s">
        <v>0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55" s="12" customFormat="1">
      <c r="A4" s="20" t="s">
        <v>26</v>
      </c>
      <c r="B4" s="14"/>
      <c r="C4" s="14"/>
      <c r="D4" s="14"/>
      <c r="E4" s="14"/>
      <c r="F4" s="21">
        <v>7</v>
      </c>
      <c r="G4" s="20" t="s">
        <v>48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255" s="12" customFormat="1">
      <c r="A5" s="29" t="s">
        <v>10</v>
      </c>
      <c r="B5" s="30"/>
      <c r="C5" s="30"/>
      <c r="D5" s="30"/>
      <c r="E5" s="30"/>
      <c r="F5" s="31">
        <v>5</v>
      </c>
      <c r="G5" s="32" t="s">
        <v>49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4"/>
      <c r="U5" s="34"/>
    </row>
    <row r="6" spans="1:255">
      <c r="A6" s="29" t="s">
        <v>11</v>
      </c>
      <c r="B6" s="35"/>
      <c r="C6" s="35"/>
      <c r="D6" s="35"/>
      <c r="E6" s="35"/>
      <c r="F6" s="31">
        <v>32</v>
      </c>
      <c r="G6" s="32" t="s">
        <v>50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7"/>
      <c r="U6" s="37"/>
    </row>
    <row r="7" spans="1:255">
      <c r="A7" s="19" t="s">
        <v>16</v>
      </c>
      <c r="B7" s="23" t="s">
        <v>15</v>
      </c>
      <c r="C7" s="23"/>
      <c r="D7" s="23"/>
      <c r="E7" s="23"/>
      <c r="F7" s="18">
        <f>SUM(F8:F14)</f>
        <v>216</v>
      </c>
      <c r="G7" s="17" t="s">
        <v>18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  <c r="U7" s="19"/>
    </row>
    <row r="8" spans="1:255">
      <c r="A8" s="20"/>
      <c r="B8" s="23" t="s">
        <v>17</v>
      </c>
      <c r="C8" s="23"/>
      <c r="D8" s="23"/>
      <c r="E8" s="23"/>
      <c r="F8" s="21">
        <v>107</v>
      </c>
      <c r="G8" s="20" t="s">
        <v>20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9"/>
      <c r="U8" s="19"/>
    </row>
    <row r="9" spans="1:255">
      <c r="A9" s="19"/>
      <c r="B9" s="23" t="s">
        <v>19</v>
      </c>
      <c r="C9" s="23"/>
      <c r="D9" s="23"/>
      <c r="E9" s="23"/>
      <c r="F9" s="38">
        <v>32</v>
      </c>
      <c r="G9" s="19" t="s">
        <v>21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9"/>
      <c r="U9" s="19"/>
    </row>
    <row r="10" spans="1:255">
      <c r="A10" s="19"/>
      <c r="B10" s="23" t="s">
        <v>23</v>
      </c>
      <c r="C10" s="23"/>
      <c r="D10" s="23"/>
      <c r="E10" s="23"/>
      <c r="F10" s="39">
        <v>20</v>
      </c>
      <c r="G10" s="40" t="s">
        <v>69</v>
      </c>
      <c r="H10" s="38"/>
      <c r="I10" s="38"/>
      <c r="J10" s="38"/>
      <c r="K10" s="38"/>
      <c r="L10" s="38"/>
      <c r="M10" s="38"/>
      <c r="N10" s="38"/>
      <c r="O10" s="38"/>
      <c r="P10" s="38"/>
      <c r="Q10" s="18"/>
      <c r="R10" s="18"/>
      <c r="S10" s="18"/>
      <c r="T10" s="19"/>
      <c r="U10" s="19"/>
    </row>
    <row r="11" spans="1:255">
      <c r="A11" s="19"/>
      <c r="B11" s="23" t="s">
        <v>22</v>
      </c>
      <c r="C11" s="23"/>
      <c r="D11" s="23"/>
      <c r="E11" s="23"/>
      <c r="F11" s="21">
        <v>28</v>
      </c>
      <c r="G11" s="17" t="s">
        <v>51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9"/>
      <c r="U11" s="19"/>
    </row>
    <row r="12" spans="1:255">
      <c r="A12" s="20"/>
      <c r="B12" s="23" t="s">
        <v>24</v>
      </c>
      <c r="C12" s="23"/>
      <c r="D12" s="23"/>
      <c r="E12" s="23"/>
      <c r="F12" s="21">
        <v>27</v>
      </c>
      <c r="G12" s="19" t="s">
        <v>25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9"/>
      <c r="U12" s="19"/>
    </row>
    <row r="13" spans="1:255">
      <c r="A13" s="20"/>
      <c r="B13" s="23" t="s">
        <v>35</v>
      </c>
      <c r="C13" s="23"/>
      <c r="D13" s="23"/>
      <c r="E13" s="23"/>
      <c r="F13" s="21">
        <v>1</v>
      </c>
      <c r="G13" s="19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9"/>
      <c r="U13" s="19"/>
    </row>
    <row r="14" spans="1:255" s="15" customFormat="1">
      <c r="A14" s="20"/>
      <c r="B14" s="23" t="s">
        <v>36</v>
      </c>
      <c r="C14" s="23"/>
      <c r="D14" s="23"/>
      <c r="E14" s="23"/>
      <c r="F14" s="21">
        <v>1</v>
      </c>
      <c r="G14" s="19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9"/>
      <c r="U14" s="19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1:255" s="15" customFormat="1">
      <c r="A15" s="29" t="s">
        <v>27</v>
      </c>
      <c r="B15" s="35"/>
      <c r="C15" s="35"/>
      <c r="D15" s="35"/>
      <c r="E15" s="35"/>
      <c r="F15" s="31">
        <f>F7</f>
        <v>216</v>
      </c>
      <c r="G15" s="32" t="s">
        <v>76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7"/>
      <c r="U15" s="37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1:255" s="15" customFormat="1">
      <c r="A16" s="20" t="s">
        <v>28</v>
      </c>
      <c r="B16" s="23" t="s">
        <v>29</v>
      </c>
      <c r="C16" s="23"/>
      <c r="D16" s="23"/>
      <c r="E16" s="23"/>
      <c r="F16" s="53">
        <v>107</v>
      </c>
      <c r="G16" s="54" t="s">
        <v>74</v>
      </c>
      <c r="H16" s="42"/>
      <c r="I16" s="42"/>
      <c r="J16" s="42"/>
      <c r="K16" s="42"/>
      <c r="L16" s="42"/>
      <c r="M16" s="42"/>
      <c r="N16" s="53">
        <v>107</v>
      </c>
      <c r="O16" s="54" t="s">
        <v>74</v>
      </c>
      <c r="P16" s="42"/>
      <c r="Q16" s="42"/>
      <c r="R16" s="42"/>
      <c r="S16" s="42"/>
      <c r="T16" s="42"/>
      <c r="U16" s="42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</row>
    <row r="17" spans="1:255" s="15" customFormat="1">
      <c r="A17" s="20"/>
      <c r="B17" s="23" t="s">
        <v>7</v>
      </c>
      <c r="C17" s="23"/>
      <c r="D17" s="23"/>
      <c r="E17" s="23"/>
      <c r="F17" s="53">
        <v>107</v>
      </c>
      <c r="G17" s="54" t="s">
        <v>75</v>
      </c>
      <c r="H17" s="42"/>
      <c r="I17" s="42"/>
      <c r="J17" s="42"/>
      <c r="K17" s="42"/>
      <c r="L17" s="42"/>
      <c r="M17" s="42"/>
      <c r="N17" s="53">
        <v>107</v>
      </c>
      <c r="O17" s="54" t="s">
        <v>75</v>
      </c>
      <c r="P17" s="42"/>
      <c r="Q17" s="42"/>
      <c r="R17" s="42"/>
      <c r="S17" s="42"/>
      <c r="T17" s="42"/>
      <c r="U17" s="42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</row>
    <row r="18" spans="1:255" s="15" customFormat="1">
      <c r="A18" s="20"/>
      <c r="B18" s="23"/>
      <c r="C18" s="23"/>
      <c r="D18" s="23"/>
      <c r="E18" s="23"/>
      <c r="F18" s="53"/>
      <c r="G18" s="54"/>
      <c r="H18" s="42"/>
      <c r="I18" s="42"/>
      <c r="J18" s="42"/>
      <c r="K18" s="42"/>
      <c r="L18" s="42"/>
      <c r="M18" s="42"/>
      <c r="N18" s="53"/>
      <c r="O18" s="54"/>
      <c r="P18" s="42"/>
      <c r="Q18" s="42"/>
      <c r="R18" s="42"/>
      <c r="S18" s="42"/>
      <c r="T18" s="42"/>
      <c r="U18" s="42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s="15" customFormat="1">
      <c r="A19" s="20"/>
      <c r="B19" s="23"/>
      <c r="C19" s="23"/>
      <c r="D19" s="23"/>
      <c r="E19" s="23"/>
      <c r="F19" s="53"/>
      <c r="G19" s="54"/>
      <c r="H19" s="42"/>
      <c r="I19" s="42"/>
      <c r="J19" s="42"/>
      <c r="K19" s="42"/>
      <c r="L19" s="42"/>
      <c r="M19" s="42"/>
      <c r="N19" s="53"/>
      <c r="O19" s="54"/>
      <c r="P19" s="42"/>
      <c r="Q19" s="42"/>
      <c r="R19" s="42"/>
      <c r="S19" s="42"/>
      <c r="T19" s="42"/>
      <c r="U19" s="42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s="15" customFormat="1">
      <c r="A20" s="20"/>
      <c r="B20" s="14" t="s">
        <v>110</v>
      </c>
      <c r="C20" s="23"/>
      <c r="D20" s="23"/>
      <c r="E20" s="23"/>
      <c r="F20" s="53"/>
      <c r="G20" s="54"/>
      <c r="H20" s="42"/>
      <c r="I20" s="42"/>
      <c r="J20" s="42"/>
      <c r="K20" s="42"/>
      <c r="L20" s="42"/>
      <c r="M20" s="42"/>
      <c r="N20" s="53"/>
      <c r="O20" s="54"/>
      <c r="P20" s="42"/>
      <c r="Q20" s="42"/>
      <c r="R20" s="42"/>
      <c r="S20" s="42"/>
      <c r="T20" s="42"/>
      <c r="U20" s="42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</row>
    <row r="21" spans="1:255" s="15" customFormat="1" ht="14" thickBot="1">
      <c r="A21" s="19"/>
      <c r="B21" s="23"/>
      <c r="C21" s="23"/>
      <c r="D21" s="23"/>
      <c r="E21" s="23"/>
      <c r="F21" s="18"/>
      <c r="G21" s="1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9"/>
      <c r="U21" s="19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</row>
    <row r="22" spans="1:255" s="15" customFormat="1" ht="53" thickBot="1">
      <c r="A22" s="19"/>
      <c r="B22" s="103" t="s">
        <v>14</v>
      </c>
      <c r="C22" s="104"/>
      <c r="D22" s="94" t="s">
        <v>111</v>
      </c>
      <c r="E22" s="94" t="s">
        <v>112</v>
      </c>
      <c r="F22" s="92" t="s">
        <v>73</v>
      </c>
      <c r="G22" s="92" t="s">
        <v>17</v>
      </c>
      <c r="H22" s="92" t="s">
        <v>19</v>
      </c>
      <c r="I22" s="92" t="s">
        <v>23</v>
      </c>
      <c r="J22" s="92" t="s">
        <v>22</v>
      </c>
      <c r="K22" s="92" t="s">
        <v>24</v>
      </c>
      <c r="L22" s="92" t="s">
        <v>35</v>
      </c>
      <c r="M22" s="93" t="s">
        <v>36</v>
      </c>
      <c r="N22" s="84"/>
      <c r="O22" s="22"/>
      <c r="P22" s="18"/>
      <c r="Q22" s="18"/>
      <c r="R22" s="18"/>
      <c r="S22" s="19"/>
      <c r="T22" s="19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</row>
    <row r="23" spans="1:255" s="15" customFormat="1">
      <c r="A23" s="19"/>
      <c r="B23" s="85" t="s">
        <v>52</v>
      </c>
      <c r="C23" s="86" t="s">
        <v>92</v>
      </c>
      <c r="D23" s="86" t="s">
        <v>113</v>
      </c>
      <c r="E23" s="86" t="s">
        <v>113</v>
      </c>
      <c r="F23" s="87">
        <f>SUM(G23:M23)/2</f>
        <v>4.5</v>
      </c>
      <c r="G23" s="87">
        <v>4</v>
      </c>
      <c r="H23" s="88">
        <v>4</v>
      </c>
      <c r="I23" s="88"/>
      <c r="J23" s="89"/>
      <c r="K23" s="90"/>
      <c r="L23" s="91"/>
      <c r="M23" s="90">
        <v>1</v>
      </c>
      <c r="N23" s="45"/>
      <c r="O23" s="41"/>
      <c r="P23" s="42"/>
      <c r="Q23" s="42"/>
      <c r="R23" s="42"/>
      <c r="S23" s="43"/>
      <c r="T23" s="43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</row>
    <row r="24" spans="1:255" s="15" customFormat="1">
      <c r="A24" s="19"/>
      <c r="B24" s="79" t="s">
        <v>53</v>
      </c>
      <c r="C24" s="65" t="s">
        <v>93</v>
      </c>
      <c r="D24" s="65" t="s">
        <v>113</v>
      </c>
      <c r="E24" s="65" t="s">
        <v>113</v>
      </c>
      <c r="F24" s="47">
        <f t="shared" ref="F24:F49" si="0">SUM(G24:M24)/2</f>
        <v>4</v>
      </c>
      <c r="G24" s="47">
        <v>4</v>
      </c>
      <c r="H24" s="46">
        <v>4</v>
      </c>
      <c r="I24" s="46"/>
      <c r="J24" s="48"/>
      <c r="K24" s="49"/>
      <c r="L24" s="50"/>
      <c r="M24" s="49"/>
      <c r="N24" s="45"/>
      <c r="O24" s="22"/>
      <c r="P24" s="18"/>
      <c r="Q24" s="18"/>
      <c r="R24" s="18"/>
      <c r="S24" s="19"/>
      <c r="T24" s="19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s="15" customFormat="1">
      <c r="A25" s="19"/>
      <c r="B25" s="79" t="s">
        <v>53</v>
      </c>
      <c r="C25" s="65" t="s">
        <v>94</v>
      </c>
      <c r="D25" s="65" t="s">
        <v>113</v>
      </c>
      <c r="E25" s="65"/>
      <c r="F25" s="47">
        <f t="shared" si="0"/>
        <v>4</v>
      </c>
      <c r="G25" s="47">
        <v>4</v>
      </c>
      <c r="H25" s="46">
        <v>4</v>
      </c>
      <c r="I25" s="46"/>
      <c r="J25" s="48"/>
      <c r="K25" s="49"/>
      <c r="L25" s="50"/>
      <c r="M25" s="49"/>
      <c r="N25" s="45"/>
      <c r="O25" s="22"/>
      <c r="P25" s="18"/>
      <c r="Q25" s="18"/>
      <c r="R25" s="18"/>
      <c r="S25" s="19"/>
      <c r="T25" s="19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s="15" customFormat="1">
      <c r="A26" s="19"/>
      <c r="B26" s="79" t="s">
        <v>53</v>
      </c>
      <c r="C26" s="65" t="s">
        <v>95</v>
      </c>
      <c r="D26" s="65" t="s">
        <v>113</v>
      </c>
      <c r="E26" s="65"/>
      <c r="F26" s="47">
        <f t="shared" si="0"/>
        <v>4</v>
      </c>
      <c r="G26" s="47">
        <v>4</v>
      </c>
      <c r="H26" s="46">
        <v>4</v>
      </c>
      <c r="I26" s="46"/>
      <c r="J26" s="48"/>
      <c r="K26" s="49"/>
      <c r="L26" s="50"/>
      <c r="M26" s="49"/>
      <c r="N26" s="45"/>
      <c r="O26" s="22"/>
      <c r="P26" s="18"/>
      <c r="Q26" s="18"/>
      <c r="R26" s="18"/>
      <c r="S26" s="19"/>
      <c r="T26" s="19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1:255" s="15" customFormat="1">
      <c r="A27" s="19"/>
      <c r="B27" s="79" t="s">
        <v>54</v>
      </c>
      <c r="C27" s="65" t="s">
        <v>86</v>
      </c>
      <c r="D27" s="65"/>
      <c r="E27" s="65"/>
      <c r="F27" s="47">
        <f t="shared" si="0"/>
        <v>4</v>
      </c>
      <c r="G27" s="47">
        <v>4</v>
      </c>
      <c r="H27" s="46"/>
      <c r="I27" s="46">
        <v>4</v>
      </c>
      <c r="J27" s="48"/>
      <c r="K27" s="49"/>
      <c r="L27" s="50"/>
      <c r="M27" s="49"/>
      <c r="N27" s="45"/>
      <c r="O27" s="22"/>
      <c r="P27" s="18"/>
      <c r="Q27" s="18"/>
      <c r="R27" s="18"/>
      <c r="S27" s="19"/>
      <c r="T27" s="19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1:255" s="15" customFormat="1">
      <c r="A28" s="19"/>
      <c r="B28" s="79" t="s">
        <v>55</v>
      </c>
      <c r="C28" s="65" t="s">
        <v>87</v>
      </c>
      <c r="D28" s="65"/>
      <c r="E28" s="65"/>
      <c r="F28" s="47">
        <f t="shared" si="0"/>
        <v>4</v>
      </c>
      <c r="G28" s="47">
        <v>4</v>
      </c>
      <c r="H28" s="46"/>
      <c r="I28" s="46">
        <v>4</v>
      </c>
      <c r="J28" s="48"/>
      <c r="K28" s="49"/>
      <c r="L28" s="50"/>
      <c r="M28" s="49"/>
      <c r="N28" s="45"/>
      <c r="O28" s="22"/>
      <c r="P28" s="18"/>
      <c r="Q28" s="18"/>
      <c r="R28" s="18"/>
      <c r="S28" s="19"/>
      <c r="T28" s="19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255" s="15" customFormat="1">
      <c r="A29" s="19"/>
      <c r="B29" s="79" t="s">
        <v>56</v>
      </c>
      <c r="C29" s="65" t="s">
        <v>88</v>
      </c>
      <c r="D29" s="65"/>
      <c r="E29" s="65"/>
      <c r="F29" s="47">
        <f t="shared" si="0"/>
        <v>4</v>
      </c>
      <c r="G29" s="47">
        <v>4</v>
      </c>
      <c r="H29" s="46"/>
      <c r="I29" s="46">
        <v>2</v>
      </c>
      <c r="J29" s="48">
        <v>2</v>
      </c>
      <c r="K29" s="49"/>
      <c r="L29" s="50"/>
      <c r="M29" s="49"/>
      <c r="N29" s="45"/>
      <c r="O29" s="22"/>
      <c r="P29" s="18"/>
      <c r="Q29" s="18"/>
      <c r="R29" s="18"/>
      <c r="S29" s="19"/>
      <c r="T29" s="19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</row>
    <row r="30" spans="1:255" s="15" customFormat="1">
      <c r="A30" s="19"/>
      <c r="B30" s="79" t="s">
        <v>57</v>
      </c>
      <c r="C30" s="65" t="s">
        <v>89</v>
      </c>
      <c r="D30" s="65"/>
      <c r="E30" s="65"/>
      <c r="F30" s="47">
        <f t="shared" si="0"/>
        <v>4</v>
      </c>
      <c r="G30" s="47">
        <v>4</v>
      </c>
      <c r="H30" s="46"/>
      <c r="I30" s="46"/>
      <c r="J30" s="48">
        <v>4</v>
      </c>
      <c r="K30" s="49"/>
      <c r="L30" s="50"/>
      <c r="M30" s="49"/>
      <c r="N30" s="45"/>
      <c r="O30" s="22"/>
      <c r="P30" s="18"/>
      <c r="Q30" s="18"/>
      <c r="R30" s="18"/>
      <c r="S30" s="19"/>
      <c r="T30" s="19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</row>
    <row r="31" spans="1:255" s="15" customFormat="1">
      <c r="A31" s="19"/>
      <c r="B31" s="79" t="s">
        <v>58</v>
      </c>
      <c r="C31" s="65" t="s">
        <v>90</v>
      </c>
      <c r="D31" s="65"/>
      <c r="E31" s="65"/>
      <c r="F31" s="47">
        <f t="shared" si="0"/>
        <v>4</v>
      </c>
      <c r="G31" s="47">
        <v>4</v>
      </c>
      <c r="H31" s="46"/>
      <c r="I31" s="46"/>
      <c r="J31" s="48">
        <v>4</v>
      </c>
      <c r="K31" s="49"/>
      <c r="L31" s="50"/>
      <c r="M31" s="49"/>
      <c r="N31" s="45"/>
      <c r="O31" s="22"/>
      <c r="P31" s="18"/>
      <c r="Q31" s="18"/>
      <c r="R31" s="18"/>
      <c r="S31" s="19"/>
      <c r="T31" s="19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</row>
    <row r="32" spans="1:255" s="15" customFormat="1">
      <c r="A32" s="19"/>
      <c r="B32" s="79" t="s">
        <v>59</v>
      </c>
      <c r="C32" s="65" t="s">
        <v>91</v>
      </c>
      <c r="D32" s="65"/>
      <c r="E32" s="65"/>
      <c r="F32" s="47">
        <f t="shared" si="0"/>
        <v>4</v>
      </c>
      <c r="G32" s="47">
        <v>4</v>
      </c>
      <c r="H32" s="46"/>
      <c r="I32" s="46"/>
      <c r="J32" s="48">
        <v>4</v>
      </c>
      <c r="K32" s="49"/>
      <c r="L32" s="50"/>
      <c r="M32" s="49"/>
      <c r="N32" s="45"/>
      <c r="O32" s="22"/>
      <c r="P32" s="18"/>
      <c r="Q32" s="18"/>
      <c r="R32" s="18"/>
      <c r="S32" s="19"/>
      <c r="T32" s="19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</row>
    <row r="33" spans="1:255" s="15" customFormat="1">
      <c r="A33" s="19"/>
      <c r="B33" s="79" t="s">
        <v>60</v>
      </c>
      <c r="C33" s="65" t="s">
        <v>83</v>
      </c>
      <c r="D33" s="65" t="s">
        <v>113</v>
      </c>
      <c r="E33" s="65" t="s">
        <v>113</v>
      </c>
      <c r="F33" s="47">
        <f t="shared" si="0"/>
        <v>4</v>
      </c>
      <c r="G33" s="47">
        <v>4</v>
      </c>
      <c r="H33" s="46"/>
      <c r="I33" s="46"/>
      <c r="J33" s="48"/>
      <c r="K33" s="49">
        <v>4</v>
      </c>
      <c r="L33" s="50"/>
      <c r="M33" s="49"/>
      <c r="N33" s="45"/>
      <c r="O33" s="22"/>
      <c r="P33" s="18"/>
      <c r="Q33" s="18"/>
      <c r="R33" s="18"/>
      <c r="S33" s="19"/>
      <c r="T33" s="19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</row>
    <row r="34" spans="1:255" s="15" customFormat="1">
      <c r="A34" s="19"/>
      <c r="B34" s="79" t="s">
        <v>60</v>
      </c>
      <c r="C34" s="65" t="s">
        <v>84</v>
      </c>
      <c r="D34" s="65" t="s">
        <v>113</v>
      </c>
      <c r="E34" s="65"/>
      <c r="F34" s="47">
        <f t="shared" si="0"/>
        <v>4</v>
      </c>
      <c r="G34" s="47">
        <v>4</v>
      </c>
      <c r="H34" s="46"/>
      <c r="I34" s="46"/>
      <c r="J34" s="48"/>
      <c r="K34" s="49">
        <v>4</v>
      </c>
      <c r="L34" s="50"/>
      <c r="M34" s="49"/>
      <c r="N34" s="45"/>
      <c r="O34" s="22"/>
      <c r="P34" s="18"/>
      <c r="Q34" s="18"/>
      <c r="R34" s="18"/>
      <c r="S34" s="19"/>
      <c r="T34" s="19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</row>
    <row r="35" spans="1:255" s="15" customFormat="1">
      <c r="A35" s="19"/>
      <c r="B35" s="79" t="s">
        <v>60</v>
      </c>
      <c r="C35" s="65" t="s">
        <v>85</v>
      </c>
      <c r="D35" s="65" t="s">
        <v>113</v>
      </c>
      <c r="E35" s="65"/>
      <c r="F35" s="47">
        <f t="shared" si="0"/>
        <v>4</v>
      </c>
      <c r="G35" s="47">
        <v>4</v>
      </c>
      <c r="H35" s="46"/>
      <c r="I35" s="46"/>
      <c r="J35" s="48"/>
      <c r="K35" s="49">
        <v>4</v>
      </c>
      <c r="L35" s="50"/>
      <c r="M35" s="49"/>
      <c r="N35" s="45"/>
      <c r="O35" s="22"/>
      <c r="P35" s="18"/>
      <c r="Q35" s="18"/>
      <c r="R35" s="18"/>
      <c r="S35" s="19"/>
      <c r="T35" s="19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</row>
    <row r="36" spans="1:255" s="15" customFormat="1">
      <c r="A36" s="19"/>
      <c r="B36" s="79" t="s">
        <v>61</v>
      </c>
      <c r="C36" s="65" t="s">
        <v>82</v>
      </c>
      <c r="D36" s="65" t="s">
        <v>113</v>
      </c>
      <c r="E36" s="65"/>
      <c r="F36" s="55">
        <f t="shared" si="0"/>
        <v>3</v>
      </c>
      <c r="G36" s="55">
        <v>3</v>
      </c>
      <c r="H36" s="56"/>
      <c r="I36" s="56"/>
      <c r="J36" s="57"/>
      <c r="K36" s="58">
        <v>3</v>
      </c>
      <c r="L36" s="59"/>
      <c r="M36" s="58"/>
      <c r="N36" s="45"/>
      <c r="O36" s="22"/>
      <c r="P36" s="18"/>
      <c r="Q36" s="18"/>
      <c r="R36" s="18"/>
      <c r="S36" s="19"/>
      <c r="T36" s="19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</row>
    <row r="37" spans="1:255" s="15" customFormat="1">
      <c r="A37" s="19"/>
      <c r="B37" s="79" t="s">
        <v>60</v>
      </c>
      <c r="C37" s="65" t="s">
        <v>96</v>
      </c>
      <c r="D37" s="65" t="s">
        <v>113</v>
      </c>
      <c r="E37" s="65"/>
      <c r="F37" s="47">
        <f t="shared" si="0"/>
        <v>4</v>
      </c>
      <c r="G37" s="47">
        <v>4</v>
      </c>
      <c r="H37" s="46"/>
      <c r="I37" s="46"/>
      <c r="J37" s="48"/>
      <c r="K37" s="49">
        <v>4</v>
      </c>
      <c r="L37" s="50"/>
      <c r="M37" s="49"/>
      <c r="N37" s="45"/>
      <c r="O37" s="22"/>
      <c r="P37" s="18"/>
      <c r="Q37" s="18"/>
      <c r="R37" s="18"/>
      <c r="S37" s="19"/>
      <c r="T37" s="19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</row>
    <row r="38" spans="1:255" s="15" customFormat="1">
      <c r="A38" s="19"/>
      <c r="B38" s="79" t="s">
        <v>60</v>
      </c>
      <c r="C38" s="65" t="s">
        <v>97</v>
      </c>
      <c r="D38" s="65" t="s">
        <v>113</v>
      </c>
      <c r="E38" s="65"/>
      <c r="F38" s="47">
        <f t="shared" si="0"/>
        <v>4</v>
      </c>
      <c r="G38" s="47">
        <v>4</v>
      </c>
      <c r="H38" s="46"/>
      <c r="I38" s="46"/>
      <c r="J38" s="48"/>
      <c r="K38" s="49">
        <v>4</v>
      </c>
      <c r="L38" s="50"/>
      <c r="M38" s="49"/>
      <c r="N38" s="45"/>
      <c r="O38" s="22"/>
      <c r="P38" s="18"/>
      <c r="Q38" s="18"/>
      <c r="R38" s="18"/>
      <c r="S38" s="19"/>
      <c r="T38" s="19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</row>
    <row r="39" spans="1:255" s="15" customFormat="1">
      <c r="A39" s="19"/>
      <c r="B39" s="79" t="s">
        <v>60</v>
      </c>
      <c r="C39" s="65" t="s">
        <v>98</v>
      </c>
      <c r="D39" s="65" t="s">
        <v>113</v>
      </c>
      <c r="E39" s="65"/>
      <c r="F39" s="47">
        <f t="shared" si="0"/>
        <v>4</v>
      </c>
      <c r="G39" s="47">
        <v>4</v>
      </c>
      <c r="H39" s="46"/>
      <c r="I39" s="46"/>
      <c r="J39" s="48"/>
      <c r="K39" s="49">
        <v>4</v>
      </c>
      <c r="L39" s="50"/>
      <c r="M39" s="49"/>
      <c r="N39" s="45"/>
      <c r="O39" s="22"/>
      <c r="P39" s="18"/>
      <c r="Q39" s="18"/>
      <c r="R39" s="18"/>
      <c r="S39" s="19"/>
      <c r="T39" s="19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</row>
    <row r="40" spans="1:255" s="15" customFormat="1">
      <c r="A40" s="19"/>
      <c r="B40" s="79" t="s">
        <v>62</v>
      </c>
      <c r="C40" s="65" t="s">
        <v>99</v>
      </c>
      <c r="D40" s="65"/>
      <c r="E40" s="65"/>
      <c r="F40" s="47">
        <f t="shared" si="0"/>
        <v>4</v>
      </c>
      <c r="G40" s="47">
        <v>4</v>
      </c>
      <c r="H40" s="46"/>
      <c r="I40" s="46"/>
      <c r="J40" s="48">
        <v>4</v>
      </c>
      <c r="K40" s="49"/>
      <c r="L40" s="50"/>
      <c r="M40" s="49"/>
      <c r="N40" s="45"/>
      <c r="O40" s="22"/>
      <c r="P40" s="18"/>
      <c r="Q40" s="18"/>
      <c r="R40" s="18"/>
      <c r="S40" s="19"/>
      <c r="T40" s="19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  <row r="41" spans="1:255" s="15" customFormat="1">
      <c r="A41" s="19"/>
      <c r="B41" s="79" t="s">
        <v>63</v>
      </c>
      <c r="C41" s="65" t="s">
        <v>100</v>
      </c>
      <c r="D41" s="65"/>
      <c r="E41" s="65"/>
      <c r="F41" s="47">
        <f t="shared" si="0"/>
        <v>4</v>
      </c>
      <c r="G41" s="47">
        <v>4</v>
      </c>
      <c r="H41" s="46"/>
      <c r="I41" s="46"/>
      <c r="J41" s="48">
        <v>4</v>
      </c>
      <c r="K41" s="49"/>
      <c r="L41" s="50"/>
      <c r="M41" s="49"/>
      <c r="N41" s="45"/>
      <c r="O41" s="22"/>
      <c r="P41" s="18"/>
      <c r="Q41" s="18"/>
      <c r="R41" s="18"/>
      <c r="S41" s="19"/>
      <c r="T41" s="19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</row>
    <row r="42" spans="1:255" s="15" customFormat="1">
      <c r="A42" s="19"/>
      <c r="B42" s="79" t="s">
        <v>64</v>
      </c>
      <c r="C42" s="65" t="s">
        <v>101</v>
      </c>
      <c r="D42" s="65"/>
      <c r="E42" s="65"/>
      <c r="F42" s="47">
        <f t="shared" si="0"/>
        <v>4</v>
      </c>
      <c r="G42" s="47">
        <v>4</v>
      </c>
      <c r="H42" s="46"/>
      <c r="I42" s="46"/>
      <c r="J42" s="48">
        <v>4</v>
      </c>
      <c r="K42" s="49"/>
      <c r="L42" s="50"/>
      <c r="M42" s="49"/>
      <c r="N42" s="45"/>
      <c r="O42" s="22"/>
      <c r="P42" s="18"/>
      <c r="Q42" s="18"/>
      <c r="R42" s="18"/>
      <c r="S42" s="19"/>
      <c r="T42" s="19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</row>
    <row r="43" spans="1:255" s="15" customFormat="1">
      <c r="A43" s="19"/>
      <c r="B43" s="79" t="s">
        <v>65</v>
      </c>
      <c r="C43" s="65" t="s">
        <v>102</v>
      </c>
      <c r="D43" s="65"/>
      <c r="E43" s="65"/>
      <c r="F43" s="47">
        <f t="shared" si="0"/>
        <v>4</v>
      </c>
      <c r="G43" s="47">
        <v>4</v>
      </c>
      <c r="H43" s="46"/>
      <c r="I43" s="46">
        <v>2</v>
      </c>
      <c r="J43" s="48">
        <v>2</v>
      </c>
      <c r="K43" s="49"/>
      <c r="L43" s="50"/>
      <c r="M43" s="49"/>
      <c r="N43" s="45"/>
      <c r="O43" s="22"/>
      <c r="P43" s="18"/>
      <c r="Q43" s="18"/>
      <c r="R43" s="18"/>
      <c r="S43" s="19"/>
      <c r="T43" s="19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</row>
    <row r="44" spans="1:255" s="15" customFormat="1">
      <c r="A44" s="19"/>
      <c r="B44" s="79" t="s">
        <v>66</v>
      </c>
      <c r="C44" s="65" t="s">
        <v>103</v>
      </c>
      <c r="D44" s="65"/>
      <c r="E44" s="65"/>
      <c r="F44" s="47">
        <f t="shared" si="0"/>
        <v>4</v>
      </c>
      <c r="G44" s="47">
        <v>4</v>
      </c>
      <c r="H44" s="46"/>
      <c r="I44" s="46">
        <v>4</v>
      </c>
      <c r="J44" s="48"/>
      <c r="K44" s="49"/>
      <c r="L44" s="50"/>
      <c r="M44" s="49"/>
      <c r="N44" s="45"/>
      <c r="O44" s="22"/>
      <c r="P44" s="18"/>
      <c r="Q44" s="18"/>
      <c r="R44" s="18"/>
      <c r="S44" s="19"/>
      <c r="T44" s="19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</row>
    <row r="45" spans="1:255" s="15" customFormat="1">
      <c r="A45" s="19"/>
      <c r="B45" s="79" t="s">
        <v>67</v>
      </c>
      <c r="C45" s="65" t="s">
        <v>104</v>
      </c>
      <c r="D45" s="65"/>
      <c r="E45" s="65"/>
      <c r="F45" s="47">
        <f t="shared" si="0"/>
        <v>4</v>
      </c>
      <c r="G45" s="47">
        <v>4</v>
      </c>
      <c r="H45" s="46"/>
      <c r="I45" s="46">
        <v>4</v>
      </c>
      <c r="J45" s="48"/>
      <c r="K45" s="49"/>
      <c r="L45" s="50"/>
      <c r="M45" s="49"/>
      <c r="N45" s="45"/>
      <c r="O45" s="22"/>
      <c r="P45" s="18"/>
      <c r="Q45" s="18"/>
      <c r="R45" s="18"/>
      <c r="S45" s="19"/>
      <c r="T45" s="19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</row>
    <row r="46" spans="1:255" s="15" customFormat="1">
      <c r="A46" s="19"/>
      <c r="B46" s="79" t="s">
        <v>53</v>
      </c>
      <c r="C46" s="86" t="s">
        <v>105</v>
      </c>
      <c r="D46" s="65" t="s">
        <v>113</v>
      </c>
      <c r="E46" s="86"/>
      <c r="F46" s="47">
        <f t="shared" si="0"/>
        <v>4</v>
      </c>
      <c r="G46" s="47">
        <v>4</v>
      </c>
      <c r="H46" s="46">
        <v>4</v>
      </c>
      <c r="I46" s="46"/>
      <c r="J46" s="48"/>
      <c r="K46" s="49"/>
      <c r="L46" s="50"/>
      <c r="M46" s="49"/>
      <c r="N46" s="45"/>
      <c r="O46" s="22"/>
      <c r="P46" s="18"/>
      <c r="Q46" s="18"/>
      <c r="R46" s="18"/>
      <c r="S46" s="19"/>
      <c r="T46" s="19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</row>
    <row r="47" spans="1:255" s="15" customFormat="1">
      <c r="A47" s="19"/>
      <c r="B47" s="79" t="s">
        <v>53</v>
      </c>
      <c r="C47" s="65" t="s">
        <v>106</v>
      </c>
      <c r="D47" s="65" t="s">
        <v>113</v>
      </c>
      <c r="E47" s="65"/>
      <c r="F47" s="47">
        <f t="shared" si="0"/>
        <v>4</v>
      </c>
      <c r="G47" s="47">
        <v>4</v>
      </c>
      <c r="H47" s="46">
        <v>4</v>
      </c>
      <c r="I47" s="46"/>
      <c r="J47" s="48"/>
      <c r="K47" s="49"/>
      <c r="L47" s="50"/>
      <c r="M47" s="49"/>
      <c r="N47" s="51" t="s">
        <v>71</v>
      </c>
      <c r="O47" s="22"/>
      <c r="P47" s="18"/>
      <c r="Q47" s="18"/>
      <c r="R47" s="18"/>
      <c r="S47" s="19"/>
      <c r="T47" s="19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</row>
    <row r="48" spans="1:255">
      <c r="A48" s="19"/>
      <c r="B48" s="79" t="s">
        <v>53</v>
      </c>
      <c r="C48" s="65" t="s">
        <v>107</v>
      </c>
      <c r="D48" s="65" t="s">
        <v>113</v>
      </c>
      <c r="E48" s="65"/>
      <c r="F48" s="47">
        <f t="shared" si="0"/>
        <v>4</v>
      </c>
      <c r="G48" s="47">
        <v>4</v>
      </c>
      <c r="H48" s="46">
        <v>4</v>
      </c>
      <c r="I48" s="46"/>
      <c r="J48" s="48"/>
      <c r="K48" s="49"/>
      <c r="L48" s="50"/>
      <c r="M48" s="49"/>
      <c r="N48" s="51" t="s">
        <v>72</v>
      </c>
      <c r="O48" s="22"/>
      <c r="P48" s="18"/>
      <c r="Q48" s="18"/>
      <c r="R48" s="18"/>
      <c r="S48" s="19"/>
      <c r="T48" s="19"/>
    </row>
    <row r="49" spans="1:256" ht="14" thickBot="1">
      <c r="A49" s="19"/>
      <c r="B49" s="79" t="s">
        <v>68</v>
      </c>
      <c r="C49" s="65" t="s">
        <v>108</v>
      </c>
      <c r="D49" s="65" t="s">
        <v>113</v>
      </c>
      <c r="E49" s="65"/>
      <c r="F49" s="55">
        <f t="shared" si="0"/>
        <v>4.5</v>
      </c>
      <c r="G49" s="60">
        <v>4</v>
      </c>
      <c r="H49" s="61">
        <v>4</v>
      </c>
      <c r="I49" s="61"/>
      <c r="J49" s="62"/>
      <c r="K49" s="63"/>
      <c r="L49" s="64">
        <v>1</v>
      </c>
      <c r="M49" s="63"/>
      <c r="N49" s="66" t="s">
        <v>77</v>
      </c>
      <c r="O49" s="41"/>
      <c r="P49" s="42"/>
      <c r="Q49" s="42"/>
      <c r="R49" s="42"/>
      <c r="S49" s="43"/>
      <c r="T49" s="43"/>
    </row>
    <row r="50" spans="1:256" ht="14" thickBot="1">
      <c r="A50" s="19"/>
      <c r="B50" s="70">
        <f>SUM(G50:M50)</f>
        <v>216</v>
      </c>
      <c r="C50" s="71"/>
      <c r="D50" s="71"/>
      <c r="E50" s="71"/>
      <c r="F50" s="71">
        <f>SUM(F23:F49)</f>
        <v>108</v>
      </c>
      <c r="G50" s="71">
        <f>SUM(G23:G49)</f>
        <v>107</v>
      </c>
      <c r="H50" s="71">
        <f t="shared" ref="H50:M50" si="1">SUM(H23:H49)</f>
        <v>32</v>
      </c>
      <c r="I50" s="71">
        <f t="shared" si="1"/>
        <v>20</v>
      </c>
      <c r="J50" s="71">
        <f t="shared" si="1"/>
        <v>28</v>
      </c>
      <c r="K50" s="71">
        <f t="shared" si="1"/>
        <v>27</v>
      </c>
      <c r="L50" s="71">
        <f t="shared" si="1"/>
        <v>1</v>
      </c>
      <c r="M50" s="71">
        <f t="shared" si="1"/>
        <v>1</v>
      </c>
      <c r="N50" s="72" t="s">
        <v>70</v>
      </c>
      <c r="O50" s="22"/>
      <c r="P50" s="18"/>
      <c r="Q50" s="18"/>
      <c r="R50" s="18"/>
      <c r="S50" s="19"/>
      <c r="T50" s="19"/>
    </row>
    <row r="51" spans="1:256" s="15" customFormat="1">
      <c r="A51" s="11"/>
      <c r="B51" s="96" t="s">
        <v>79</v>
      </c>
      <c r="C51" s="97"/>
      <c r="D51" s="97"/>
      <c r="E51" s="97"/>
      <c r="F51" s="97"/>
      <c r="G51" s="80">
        <v>107.5</v>
      </c>
      <c r="H51" s="80">
        <v>32.5</v>
      </c>
      <c r="I51" s="80">
        <f t="shared" ref="I51:K51" si="2">I50</f>
        <v>20</v>
      </c>
      <c r="J51" s="80">
        <f t="shared" si="2"/>
        <v>28</v>
      </c>
      <c r="K51" s="80">
        <f t="shared" si="2"/>
        <v>27</v>
      </c>
      <c r="L51" s="80"/>
      <c r="M51" s="80"/>
      <c r="N51" s="8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</row>
    <row r="52" spans="1:256" s="15" customFormat="1" ht="14" thickBot="1">
      <c r="A52" s="11"/>
      <c r="B52" s="98" t="s">
        <v>80</v>
      </c>
      <c r="C52" s="99"/>
      <c r="D52" s="99"/>
      <c r="E52" s="99"/>
      <c r="F52" s="99"/>
      <c r="G52" s="82">
        <f>G51*1.1</f>
        <v>118.25000000000001</v>
      </c>
      <c r="H52" s="82">
        <f t="shared" ref="H52:K52" si="3">H51*1.1</f>
        <v>35.75</v>
      </c>
      <c r="I52" s="82">
        <f t="shared" si="3"/>
        <v>22</v>
      </c>
      <c r="J52" s="82">
        <f t="shared" si="3"/>
        <v>30.800000000000004</v>
      </c>
      <c r="K52" s="82">
        <f t="shared" si="3"/>
        <v>29.700000000000003</v>
      </c>
      <c r="L52" s="71" t="s">
        <v>15</v>
      </c>
      <c r="M52" s="71"/>
      <c r="N52" s="83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</row>
    <row r="53" spans="1:256" s="15" customFormat="1" ht="14" thickBot="1">
      <c r="A53" s="11"/>
      <c r="B53" s="100" t="s">
        <v>109</v>
      </c>
      <c r="C53" s="101"/>
      <c r="D53" s="101"/>
      <c r="E53" s="101"/>
      <c r="F53" s="102"/>
      <c r="G53" s="77">
        <v>119</v>
      </c>
      <c r="H53" s="77">
        <v>36</v>
      </c>
      <c r="I53" s="77">
        <v>23</v>
      </c>
      <c r="J53" s="77">
        <v>31</v>
      </c>
      <c r="K53" s="77">
        <v>30</v>
      </c>
      <c r="L53" s="78">
        <f>SUM(G53:K53)</f>
        <v>239</v>
      </c>
      <c r="M53" s="73"/>
      <c r="N53" s="73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5" spans="1:256">
      <c r="F55" s="95" t="s">
        <v>114</v>
      </c>
      <c r="G55" s="11">
        <v>64</v>
      </c>
      <c r="H55" s="15">
        <v>8</v>
      </c>
      <c r="I55" s="15">
        <v>2</v>
      </c>
      <c r="J55" s="15">
        <v>2</v>
      </c>
      <c r="K55" s="15">
        <v>27</v>
      </c>
    </row>
    <row r="56" spans="1:256">
      <c r="F56" s="95" t="s">
        <v>115</v>
      </c>
      <c r="G56" s="11">
        <v>16</v>
      </c>
      <c r="H56" s="15">
        <v>7</v>
      </c>
      <c r="I56" s="15">
        <v>2</v>
      </c>
      <c r="J56" s="15">
        <v>2</v>
      </c>
      <c r="K56" s="15">
        <v>13</v>
      </c>
    </row>
  </sheetData>
  <mergeCells count="4">
    <mergeCell ref="B51:F51"/>
    <mergeCell ref="B52:F52"/>
    <mergeCell ref="B53:F53"/>
    <mergeCell ref="B22:C22"/>
  </mergeCells>
  <pageMargins left="0.75" right="0.75" top="1" bottom="1" header="0.5" footer="0.5"/>
  <pageSetup scale="10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T11"/>
  <sheetViews>
    <sheetView workbookViewId="0">
      <selection activeCell="C9" sqref="C9"/>
    </sheetView>
  </sheetViews>
  <sheetFormatPr baseColWidth="10" defaultColWidth="10.7109375" defaultRowHeight="13" x14ac:dyDescent="0"/>
  <cols>
    <col min="1" max="1" width="6.5703125" style="19" customWidth="1"/>
    <col min="2" max="2" width="5.7109375" style="18" customWidth="1"/>
    <col min="3" max="3" width="5.85546875" style="18" customWidth="1"/>
    <col min="4" max="4" width="6.42578125" style="18" customWidth="1"/>
    <col min="5" max="5" width="8.7109375" style="18" customWidth="1"/>
    <col min="6" max="6" width="8.42578125" style="18" customWidth="1"/>
    <col min="7" max="7" width="8.140625" style="18" customWidth="1"/>
    <col min="8" max="8" width="5.85546875" style="18" customWidth="1"/>
    <col min="9" max="9" width="25.7109375" style="19" customWidth="1"/>
    <col min="10" max="16384" width="10.7109375" style="19"/>
  </cols>
  <sheetData>
    <row r="1" spans="1:254" s="6" customFormat="1" ht="14" customHeight="1">
      <c r="A1" s="3" t="s">
        <v>31</v>
      </c>
      <c r="B1" s="2"/>
      <c r="D1" s="2"/>
      <c r="E1" s="24" t="s">
        <v>47</v>
      </c>
      <c r="F1" s="7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14" customHeight="1">
      <c r="A2" s="4" t="s">
        <v>32</v>
      </c>
      <c r="B2" s="5" t="s">
        <v>6</v>
      </c>
      <c r="C2" s="5" t="s">
        <v>13</v>
      </c>
      <c r="D2" s="5" t="s">
        <v>8</v>
      </c>
      <c r="E2" s="10" t="s">
        <v>33</v>
      </c>
      <c r="F2" s="5" t="s">
        <v>34</v>
      </c>
      <c r="G2" s="5" t="s">
        <v>38</v>
      </c>
      <c r="H2" s="5" t="s">
        <v>43</v>
      </c>
      <c r="I2" s="4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14" customHeight="1">
      <c r="A3" s="4" t="s">
        <v>37</v>
      </c>
      <c r="B3" s="5"/>
      <c r="C3" s="5"/>
      <c r="D3" s="5"/>
      <c r="E3" s="10"/>
      <c r="F3" s="5"/>
      <c r="G3" s="5" t="s">
        <v>39</v>
      </c>
      <c r="H3" s="5" t="s">
        <v>44</v>
      </c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>
      <c r="A4" s="8"/>
      <c r="B4" s="9"/>
      <c r="C4" s="9"/>
      <c r="D4" s="9" t="s">
        <v>2</v>
      </c>
      <c r="E4" s="25" t="s">
        <v>12</v>
      </c>
      <c r="F4" s="9" t="s">
        <v>9</v>
      </c>
      <c r="G4" s="9" t="s">
        <v>3</v>
      </c>
      <c r="H4" s="9"/>
      <c r="I4" s="8"/>
    </row>
    <row r="5" spans="1:254">
      <c r="A5" s="8" t="s">
        <v>17</v>
      </c>
      <c r="B5" s="9" t="s">
        <v>1</v>
      </c>
      <c r="C5" s="9">
        <v>107</v>
      </c>
      <c r="D5" s="9">
        <v>0.13300000000000001</v>
      </c>
      <c r="E5" s="9">
        <v>0</v>
      </c>
      <c r="F5" s="9">
        <v>-1.5279</v>
      </c>
      <c r="G5" s="9">
        <v>43.1</v>
      </c>
      <c r="H5" s="9">
        <v>6.5</v>
      </c>
      <c r="I5" s="8" t="s">
        <v>42</v>
      </c>
    </row>
    <row r="6" spans="1:254">
      <c r="A6" s="8" t="s">
        <v>19</v>
      </c>
      <c r="B6" s="9" t="s">
        <v>1</v>
      </c>
      <c r="C6" s="9">
        <v>32</v>
      </c>
      <c r="D6" s="9">
        <v>0.122</v>
      </c>
      <c r="E6" s="9">
        <v>-3.7359999999999997E-2</v>
      </c>
      <c r="F6" s="9">
        <v>1.3513999999999999</v>
      </c>
      <c r="G6" s="9">
        <v>40.1</v>
      </c>
      <c r="H6" s="9">
        <v>6</v>
      </c>
      <c r="I6" s="8"/>
    </row>
    <row r="7" spans="1:254">
      <c r="A7" s="8" t="s">
        <v>22</v>
      </c>
      <c r="B7" s="9" t="s">
        <v>1</v>
      </c>
      <c r="C7" s="9">
        <v>28</v>
      </c>
      <c r="D7" s="9">
        <v>0.122</v>
      </c>
      <c r="E7" s="26">
        <v>-1.2142E-2</v>
      </c>
      <c r="F7" s="9">
        <v>1.3513999999999999</v>
      </c>
      <c r="G7" s="9">
        <v>49.085000000000001</v>
      </c>
      <c r="H7" s="9">
        <v>6</v>
      </c>
      <c r="I7" s="8"/>
    </row>
    <row r="8" spans="1:254">
      <c r="A8" s="8" t="s">
        <v>23</v>
      </c>
      <c r="B8" s="9" t="s">
        <v>1</v>
      </c>
      <c r="C8" s="9">
        <v>20</v>
      </c>
      <c r="D8" s="9">
        <v>0.122</v>
      </c>
      <c r="E8" s="26">
        <v>-3.0821999999999999E-2</v>
      </c>
      <c r="F8" s="9">
        <v>1.3513999999999999</v>
      </c>
      <c r="G8" s="9">
        <v>44.938000000000002</v>
      </c>
      <c r="H8" s="9">
        <v>6</v>
      </c>
      <c r="I8" s="8"/>
    </row>
    <row r="9" spans="1:254">
      <c r="A9" s="8" t="s">
        <v>24</v>
      </c>
      <c r="B9" s="9" t="s">
        <v>1</v>
      </c>
      <c r="C9" s="9">
        <v>27</v>
      </c>
      <c r="D9" s="9">
        <v>0.122</v>
      </c>
      <c r="E9" s="9">
        <v>0</v>
      </c>
      <c r="F9" s="9">
        <v>1.3509</v>
      </c>
      <c r="G9" s="9">
        <v>40.1</v>
      </c>
      <c r="H9" s="9">
        <v>6</v>
      </c>
      <c r="I9" s="8" t="s">
        <v>40</v>
      </c>
    </row>
    <row r="10" spans="1:254">
      <c r="A10" s="8" t="s">
        <v>35</v>
      </c>
      <c r="B10" s="9" t="s">
        <v>1</v>
      </c>
      <c r="C10" s="9">
        <v>1</v>
      </c>
      <c r="D10" s="9">
        <v>6.6500000000000004E-2</v>
      </c>
      <c r="E10" s="9">
        <v>0</v>
      </c>
      <c r="F10" s="27">
        <v>-0.76395000000000002</v>
      </c>
      <c r="G10" s="9">
        <v>40.1</v>
      </c>
      <c r="H10" s="28" t="s">
        <v>4</v>
      </c>
      <c r="I10" s="8" t="s">
        <v>41</v>
      </c>
    </row>
    <row r="11" spans="1:254">
      <c r="A11" s="8" t="s">
        <v>36</v>
      </c>
      <c r="B11" s="9" t="s">
        <v>1</v>
      </c>
      <c r="C11" s="9">
        <v>1</v>
      </c>
      <c r="D11" s="9">
        <v>6.0999999999999999E-2</v>
      </c>
      <c r="E11" s="9">
        <v>-1.8679999999999999E-2</v>
      </c>
      <c r="F11" s="9">
        <v>0.67569999999999997</v>
      </c>
      <c r="G11" s="9">
        <v>40.1</v>
      </c>
      <c r="H11" s="28" t="s">
        <v>4</v>
      </c>
      <c r="I11" s="8" t="s">
        <v>45</v>
      </c>
    </row>
  </sheetData>
  <phoneticPr fontId="3" type="noConversion"/>
  <pageMargins left="0.75" right="0.75" top="1" bottom="1" header="0.5" footer="0.5"/>
  <pageSetup scale="91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S51"/>
  <sheetViews>
    <sheetView topLeftCell="A16" workbookViewId="0">
      <selection activeCell="E28" sqref="E28"/>
    </sheetView>
  </sheetViews>
  <sheetFormatPr baseColWidth="10" defaultColWidth="10.42578125" defaultRowHeight="13" x14ac:dyDescent="0"/>
  <cols>
    <col min="1" max="1" width="24.85546875" style="11" customWidth="1"/>
    <col min="2" max="2" width="7" style="15" customWidth="1"/>
    <col min="3" max="3" width="12.7109375" style="13" customWidth="1"/>
    <col min="4" max="4" width="8.42578125" style="15" customWidth="1"/>
    <col min="5" max="5" width="8.42578125" style="11" customWidth="1"/>
    <col min="6" max="11" width="8.42578125" style="15" customWidth="1"/>
    <col min="12" max="12" width="20.7109375" style="15" customWidth="1"/>
    <col min="13" max="17" width="4.140625" style="15" customWidth="1"/>
    <col min="18" max="18" width="2.5703125" style="11" customWidth="1"/>
    <col min="19" max="16384" width="10.42578125" style="11"/>
  </cols>
  <sheetData>
    <row r="1" spans="1:253">
      <c r="A1" s="12" t="s">
        <v>46</v>
      </c>
      <c r="B1" s="16"/>
      <c r="C1" s="23">
        <v>170531</v>
      </c>
      <c r="D1" s="18"/>
      <c r="E1" s="19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9"/>
      <c r="S1" s="19"/>
    </row>
    <row r="2" spans="1:253">
      <c r="A2" s="12"/>
      <c r="B2" s="16"/>
      <c r="C2" s="23"/>
      <c r="D2" s="18"/>
      <c r="E2" s="19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  <c r="S2" s="19"/>
    </row>
    <row r="3" spans="1:253" s="12" customFormat="1">
      <c r="A3" s="12" t="s">
        <v>5</v>
      </c>
      <c r="B3" s="16" t="s">
        <v>6</v>
      </c>
      <c r="C3" s="14" t="s">
        <v>30</v>
      </c>
      <c r="D3" s="16" t="s">
        <v>13</v>
      </c>
      <c r="E3" s="12" t="s">
        <v>0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253" s="12" customFormat="1">
      <c r="A4" s="20" t="s">
        <v>26</v>
      </c>
      <c r="B4" s="18" t="s">
        <v>1</v>
      </c>
      <c r="C4" s="14"/>
      <c r="D4" s="21">
        <v>7</v>
      </c>
      <c r="E4" s="20" t="s">
        <v>48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253" s="12" customFormat="1">
      <c r="A5" s="29" t="s">
        <v>10</v>
      </c>
      <c r="B5" s="31"/>
      <c r="C5" s="30"/>
      <c r="D5" s="31">
        <v>5</v>
      </c>
      <c r="E5" s="32" t="s">
        <v>49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  <c r="S5" s="34"/>
    </row>
    <row r="6" spans="1:253">
      <c r="A6" s="29" t="s">
        <v>11</v>
      </c>
      <c r="B6" s="31"/>
      <c r="C6" s="35"/>
      <c r="D6" s="31">
        <v>32</v>
      </c>
      <c r="E6" s="32" t="s">
        <v>50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7"/>
      <c r="S6" s="37"/>
    </row>
    <row r="7" spans="1:253">
      <c r="A7" s="19" t="s">
        <v>16</v>
      </c>
      <c r="B7" s="18" t="s">
        <v>1</v>
      </c>
      <c r="C7" s="23" t="s">
        <v>15</v>
      </c>
      <c r="D7" s="18">
        <f>SUM(D8:D14)</f>
        <v>216</v>
      </c>
      <c r="E7" s="17" t="s">
        <v>18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9"/>
      <c r="S7" s="19"/>
    </row>
    <row r="8" spans="1:253">
      <c r="A8" s="20"/>
      <c r="B8" s="18" t="s">
        <v>1</v>
      </c>
      <c r="C8" s="23" t="s">
        <v>17</v>
      </c>
      <c r="D8" s="21">
        <v>107</v>
      </c>
      <c r="E8" s="20" t="s">
        <v>20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"/>
      <c r="S8" s="19"/>
    </row>
    <row r="9" spans="1:253">
      <c r="A9" s="19"/>
      <c r="B9" s="18" t="s">
        <v>1</v>
      </c>
      <c r="C9" s="23" t="s">
        <v>19</v>
      </c>
      <c r="D9" s="38">
        <v>32</v>
      </c>
      <c r="E9" s="19" t="s">
        <v>21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9"/>
      <c r="S9" s="19"/>
    </row>
    <row r="10" spans="1:253">
      <c r="A10" s="19"/>
      <c r="B10" s="18" t="s">
        <v>1</v>
      </c>
      <c r="C10" s="23" t="s">
        <v>23</v>
      </c>
      <c r="D10" s="39">
        <v>20</v>
      </c>
      <c r="E10" s="40" t="s">
        <v>69</v>
      </c>
      <c r="F10" s="38"/>
      <c r="G10" s="38"/>
      <c r="H10" s="38"/>
      <c r="I10" s="38"/>
      <c r="J10" s="38"/>
      <c r="K10" s="38"/>
      <c r="L10" s="38"/>
      <c r="M10" s="38"/>
      <c r="N10" s="38"/>
      <c r="O10" s="18"/>
      <c r="P10" s="18"/>
      <c r="Q10" s="18"/>
      <c r="R10" s="19"/>
      <c r="S10" s="19"/>
    </row>
    <row r="11" spans="1:253">
      <c r="A11" s="19"/>
      <c r="B11" s="18" t="s">
        <v>1</v>
      </c>
      <c r="C11" s="23" t="s">
        <v>22</v>
      </c>
      <c r="D11" s="21">
        <v>28</v>
      </c>
      <c r="E11" s="17" t="s">
        <v>51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19"/>
    </row>
    <row r="12" spans="1:253">
      <c r="A12" s="20"/>
      <c r="B12" s="18" t="s">
        <v>1</v>
      </c>
      <c r="C12" s="23" t="s">
        <v>24</v>
      </c>
      <c r="D12" s="21">
        <v>27</v>
      </c>
      <c r="E12" s="19" t="s">
        <v>25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9"/>
      <c r="S12" s="19"/>
    </row>
    <row r="13" spans="1:253">
      <c r="A13" s="20"/>
      <c r="B13" s="18" t="s">
        <v>1</v>
      </c>
      <c r="C13" s="23" t="s">
        <v>35</v>
      </c>
      <c r="D13" s="21">
        <v>1</v>
      </c>
      <c r="E13" s="19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  <c r="S13" s="19"/>
    </row>
    <row r="14" spans="1:253" s="15" customFormat="1">
      <c r="A14" s="20"/>
      <c r="B14" s="18" t="s">
        <v>1</v>
      </c>
      <c r="C14" s="23" t="s">
        <v>36</v>
      </c>
      <c r="D14" s="21">
        <v>1</v>
      </c>
      <c r="E14" s="19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9"/>
      <c r="S14" s="19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</row>
    <row r="15" spans="1:253" s="15" customFormat="1">
      <c r="A15" s="29" t="s">
        <v>27</v>
      </c>
      <c r="B15" s="36" t="s">
        <v>1</v>
      </c>
      <c r="C15" s="35"/>
      <c r="D15" s="31">
        <f>D7</f>
        <v>216</v>
      </c>
      <c r="E15" s="32" t="s">
        <v>76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</row>
    <row r="16" spans="1:253" s="15" customFormat="1">
      <c r="A16" s="20" t="s">
        <v>28</v>
      </c>
      <c r="B16" s="18" t="s">
        <v>1</v>
      </c>
      <c r="C16" s="23" t="s">
        <v>29</v>
      </c>
      <c r="D16" s="53">
        <v>107</v>
      </c>
      <c r="E16" s="54" t="s">
        <v>74</v>
      </c>
      <c r="F16" s="42"/>
      <c r="G16" s="42"/>
      <c r="H16" s="42"/>
      <c r="I16" s="42"/>
      <c r="J16" s="42"/>
      <c r="K16" s="42"/>
      <c r="L16" s="53">
        <v>107</v>
      </c>
      <c r="M16" s="54" t="s">
        <v>74</v>
      </c>
      <c r="N16" s="42"/>
      <c r="O16" s="42"/>
      <c r="P16" s="42"/>
      <c r="Q16" s="42"/>
      <c r="R16" s="42"/>
      <c r="S16" s="42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</row>
    <row r="17" spans="1:253" s="15" customFormat="1">
      <c r="A17" s="20"/>
      <c r="B17" s="18" t="s">
        <v>1</v>
      </c>
      <c r="C17" s="23" t="s">
        <v>7</v>
      </c>
      <c r="D17" s="53">
        <v>107</v>
      </c>
      <c r="E17" s="54" t="s">
        <v>75</v>
      </c>
      <c r="F17" s="42"/>
      <c r="G17" s="42"/>
      <c r="H17" s="42"/>
      <c r="I17" s="42"/>
      <c r="J17" s="42"/>
      <c r="K17" s="42"/>
      <c r="L17" s="53">
        <v>107</v>
      </c>
      <c r="M17" s="54" t="s">
        <v>75</v>
      </c>
      <c r="N17" s="42"/>
      <c r="O17" s="42"/>
      <c r="P17" s="42"/>
      <c r="Q17" s="42"/>
      <c r="R17" s="42"/>
      <c r="S17" s="42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</row>
    <row r="18" spans="1:253" s="15" customFormat="1" ht="14" thickBot="1">
      <c r="A18" s="19"/>
      <c r="B18" s="18"/>
      <c r="C18" s="23"/>
      <c r="D18" s="18"/>
      <c r="E18" s="19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9"/>
      <c r="S18" s="19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</row>
    <row r="19" spans="1:253" s="15" customFormat="1" ht="14" thickBot="1">
      <c r="A19" s="19"/>
      <c r="B19" s="105" t="s">
        <v>78</v>
      </c>
      <c r="C19" s="106"/>
      <c r="D19" s="106"/>
      <c r="E19" s="106"/>
      <c r="F19" s="106"/>
      <c r="G19" s="106"/>
      <c r="H19" s="106"/>
      <c r="I19" s="106"/>
      <c r="J19" s="106"/>
      <c r="K19" s="106"/>
      <c r="L19" s="69"/>
      <c r="M19" s="18"/>
      <c r="N19" s="18"/>
      <c r="O19" s="18"/>
      <c r="P19" s="18"/>
      <c r="Q19" s="19"/>
      <c r="R19" s="19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</row>
    <row r="20" spans="1:253" s="15" customFormat="1">
      <c r="A20" s="19"/>
      <c r="B20" s="67" t="s">
        <v>73</v>
      </c>
      <c r="C20" s="68" t="s">
        <v>14</v>
      </c>
      <c r="D20" s="68" t="s">
        <v>73</v>
      </c>
      <c r="E20" s="68" t="s">
        <v>17</v>
      </c>
      <c r="F20" s="68" t="s">
        <v>19</v>
      </c>
      <c r="G20" s="68" t="s">
        <v>23</v>
      </c>
      <c r="H20" s="68" t="s">
        <v>22</v>
      </c>
      <c r="I20" s="68" t="s">
        <v>24</v>
      </c>
      <c r="J20" s="68" t="s">
        <v>35</v>
      </c>
      <c r="K20" s="68" t="s">
        <v>36</v>
      </c>
      <c r="L20" s="44"/>
      <c r="M20" s="22"/>
      <c r="N20" s="18"/>
      <c r="O20" s="18"/>
      <c r="P20" s="18"/>
      <c r="Q20" s="19"/>
      <c r="R20" s="19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</row>
    <row r="21" spans="1:253" s="15" customFormat="1">
      <c r="A21" s="19"/>
      <c r="B21" s="52">
        <v>1</v>
      </c>
      <c r="C21" s="65" t="s">
        <v>52</v>
      </c>
      <c r="D21" s="55">
        <f>SUM(E21:K21)/2</f>
        <v>4.5</v>
      </c>
      <c r="E21" s="55">
        <v>4</v>
      </c>
      <c r="F21" s="56">
        <v>4</v>
      </c>
      <c r="G21" s="56"/>
      <c r="H21" s="57"/>
      <c r="I21" s="58"/>
      <c r="J21" s="59"/>
      <c r="K21" s="58">
        <v>1</v>
      </c>
      <c r="L21" s="45"/>
      <c r="M21" s="41"/>
      <c r="N21" s="42"/>
      <c r="O21" s="42"/>
      <c r="P21" s="42"/>
      <c r="Q21" s="43"/>
      <c r="R21" s="43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</row>
    <row r="22" spans="1:253" s="15" customFormat="1">
      <c r="A22" s="19"/>
      <c r="B22" s="52">
        <v>1</v>
      </c>
      <c r="C22" s="65" t="s">
        <v>53</v>
      </c>
      <c r="D22" s="47">
        <f t="shared" ref="D22:D47" si="0">SUM(E22:K22)/2</f>
        <v>4</v>
      </c>
      <c r="E22" s="47">
        <v>4</v>
      </c>
      <c r="F22" s="46">
        <v>4</v>
      </c>
      <c r="G22" s="46"/>
      <c r="H22" s="48"/>
      <c r="I22" s="49"/>
      <c r="J22" s="50"/>
      <c r="K22" s="49"/>
      <c r="L22" s="45"/>
      <c r="M22" s="22"/>
      <c r="N22" s="18"/>
      <c r="O22" s="18"/>
      <c r="P22" s="18"/>
      <c r="Q22" s="19"/>
      <c r="R22" s="19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</row>
    <row r="23" spans="1:253" s="15" customFormat="1">
      <c r="A23" s="19"/>
      <c r="B23" s="52">
        <v>1</v>
      </c>
      <c r="C23" s="65" t="s">
        <v>53</v>
      </c>
      <c r="D23" s="47">
        <f t="shared" si="0"/>
        <v>4</v>
      </c>
      <c r="E23" s="47">
        <v>4</v>
      </c>
      <c r="F23" s="46">
        <v>4</v>
      </c>
      <c r="G23" s="46"/>
      <c r="H23" s="48"/>
      <c r="I23" s="49"/>
      <c r="J23" s="50"/>
      <c r="K23" s="49"/>
      <c r="L23" s="45"/>
      <c r="M23" s="22"/>
      <c r="N23" s="18"/>
      <c r="O23" s="18"/>
      <c r="P23" s="18"/>
      <c r="Q23" s="19"/>
      <c r="R23" s="19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</row>
    <row r="24" spans="1:253" s="15" customFormat="1">
      <c r="A24" s="19"/>
      <c r="B24" s="52">
        <v>1</v>
      </c>
      <c r="C24" s="65" t="s">
        <v>53</v>
      </c>
      <c r="D24" s="47">
        <f t="shared" si="0"/>
        <v>4</v>
      </c>
      <c r="E24" s="47">
        <v>4</v>
      </c>
      <c r="F24" s="46">
        <v>4</v>
      </c>
      <c r="G24" s="46"/>
      <c r="H24" s="48"/>
      <c r="I24" s="49"/>
      <c r="J24" s="50"/>
      <c r="K24" s="49"/>
      <c r="L24" s="45"/>
      <c r="M24" s="22"/>
      <c r="N24" s="18"/>
      <c r="O24" s="18"/>
      <c r="P24" s="18"/>
      <c r="Q24" s="19"/>
      <c r="R24" s="19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</row>
    <row r="25" spans="1:253" s="15" customFormat="1">
      <c r="A25" s="19"/>
      <c r="B25" s="52">
        <v>1</v>
      </c>
      <c r="C25" s="65" t="s">
        <v>54</v>
      </c>
      <c r="D25" s="47">
        <f t="shared" si="0"/>
        <v>4</v>
      </c>
      <c r="E25" s="47">
        <v>4</v>
      </c>
      <c r="F25" s="46"/>
      <c r="G25" s="46">
        <v>4</v>
      </c>
      <c r="H25" s="48"/>
      <c r="I25" s="49"/>
      <c r="J25" s="50"/>
      <c r="K25" s="49"/>
      <c r="L25" s="45"/>
      <c r="M25" s="22"/>
      <c r="N25" s="18"/>
      <c r="O25" s="18"/>
      <c r="P25" s="18"/>
      <c r="Q25" s="19"/>
      <c r="R25" s="19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</row>
    <row r="26" spans="1:253" s="15" customFormat="1">
      <c r="A26" s="19"/>
      <c r="B26" s="52">
        <v>1</v>
      </c>
      <c r="C26" s="65" t="s">
        <v>55</v>
      </c>
      <c r="D26" s="47">
        <f t="shared" si="0"/>
        <v>4</v>
      </c>
      <c r="E26" s="47">
        <v>4</v>
      </c>
      <c r="F26" s="46"/>
      <c r="G26" s="46">
        <v>4</v>
      </c>
      <c r="H26" s="48"/>
      <c r="I26" s="49"/>
      <c r="J26" s="50"/>
      <c r="K26" s="49"/>
      <c r="L26" s="45"/>
      <c r="M26" s="22"/>
      <c r="N26" s="18"/>
      <c r="O26" s="18"/>
      <c r="P26" s="18"/>
      <c r="Q26" s="19"/>
      <c r="R26" s="19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</row>
    <row r="27" spans="1:253" s="15" customFormat="1">
      <c r="A27" s="19"/>
      <c r="B27" s="52">
        <v>1</v>
      </c>
      <c r="C27" s="65" t="s">
        <v>56</v>
      </c>
      <c r="D27" s="47">
        <f t="shared" si="0"/>
        <v>4</v>
      </c>
      <c r="E27" s="47">
        <v>4</v>
      </c>
      <c r="F27" s="46"/>
      <c r="G27" s="46">
        <v>2</v>
      </c>
      <c r="H27" s="48">
        <v>2</v>
      </c>
      <c r="I27" s="49"/>
      <c r="J27" s="50"/>
      <c r="K27" s="49"/>
      <c r="L27" s="45"/>
      <c r="M27" s="22"/>
      <c r="N27" s="18"/>
      <c r="O27" s="18"/>
      <c r="P27" s="18"/>
      <c r="Q27" s="19"/>
      <c r="R27" s="19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</row>
    <row r="28" spans="1:253" s="15" customFormat="1">
      <c r="A28" s="19"/>
      <c r="B28" s="52">
        <v>1</v>
      </c>
      <c r="C28" s="65" t="s">
        <v>57</v>
      </c>
      <c r="D28" s="47">
        <f t="shared" si="0"/>
        <v>4</v>
      </c>
      <c r="E28" s="47">
        <v>4</v>
      </c>
      <c r="F28" s="46"/>
      <c r="G28" s="46"/>
      <c r="H28" s="48">
        <v>4</v>
      </c>
      <c r="I28" s="49"/>
      <c r="J28" s="50"/>
      <c r="K28" s="49"/>
      <c r="L28" s="45"/>
      <c r="M28" s="22"/>
      <c r="N28" s="18"/>
      <c r="O28" s="18"/>
      <c r="P28" s="18"/>
      <c r="Q28" s="19"/>
      <c r="R28" s="19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</row>
    <row r="29" spans="1:253" s="15" customFormat="1">
      <c r="A29" s="19"/>
      <c r="B29" s="52">
        <v>1</v>
      </c>
      <c r="C29" s="65" t="s">
        <v>58</v>
      </c>
      <c r="D29" s="47">
        <f t="shared" si="0"/>
        <v>4</v>
      </c>
      <c r="E29" s="47">
        <v>4</v>
      </c>
      <c r="F29" s="46"/>
      <c r="G29" s="46"/>
      <c r="H29" s="48">
        <v>4</v>
      </c>
      <c r="I29" s="49"/>
      <c r="J29" s="50"/>
      <c r="K29" s="49"/>
      <c r="L29" s="45"/>
      <c r="M29" s="22"/>
      <c r="N29" s="18"/>
      <c r="O29" s="18"/>
      <c r="P29" s="18"/>
      <c r="Q29" s="19"/>
      <c r="R29" s="19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</row>
    <row r="30" spans="1:253" s="15" customFormat="1">
      <c r="A30" s="19"/>
      <c r="B30" s="52">
        <v>1</v>
      </c>
      <c r="C30" s="65" t="s">
        <v>59</v>
      </c>
      <c r="D30" s="47">
        <f t="shared" si="0"/>
        <v>4</v>
      </c>
      <c r="E30" s="47">
        <v>4</v>
      </c>
      <c r="F30" s="46"/>
      <c r="G30" s="46"/>
      <c r="H30" s="48">
        <v>4</v>
      </c>
      <c r="I30" s="49"/>
      <c r="J30" s="50"/>
      <c r="K30" s="49"/>
      <c r="L30" s="45"/>
      <c r="M30" s="22"/>
      <c r="N30" s="18"/>
      <c r="O30" s="18"/>
      <c r="P30" s="18"/>
      <c r="Q30" s="19"/>
      <c r="R30" s="19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</row>
    <row r="31" spans="1:253" s="15" customFormat="1">
      <c r="A31" s="19"/>
      <c r="B31" s="52">
        <v>1</v>
      </c>
      <c r="C31" s="65" t="s">
        <v>60</v>
      </c>
      <c r="D31" s="47">
        <f t="shared" si="0"/>
        <v>4</v>
      </c>
      <c r="E31" s="47">
        <v>4</v>
      </c>
      <c r="F31" s="46"/>
      <c r="G31" s="46"/>
      <c r="H31" s="48"/>
      <c r="I31" s="49">
        <v>4</v>
      </c>
      <c r="J31" s="50"/>
      <c r="K31" s="49"/>
      <c r="L31" s="45"/>
      <c r="M31" s="22"/>
      <c r="N31" s="18"/>
      <c r="O31" s="18"/>
      <c r="P31" s="18"/>
      <c r="Q31" s="19"/>
      <c r="R31" s="19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</row>
    <row r="32" spans="1:253" s="15" customFormat="1">
      <c r="A32" s="19"/>
      <c r="B32" s="52">
        <v>1</v>
      </c>
      <c r="C32" s="65" t="s">
        <v>60</v>
      </c>
      <c r="D32" s="47">
        <f t="shared" si="0"/>
        <v>4</v>
      </c>
      <c r="E32" s="47">
        <v>4</v>
      </c>
      <c r="F32" s="46"/>
      <c r="G32" s="46"/>
      <c r="H32" s="48"/>
      <c r="I32" s="49">
        <v>4</v>
      </c>
      <c r="J32" s="50"/>
      <c r="K32" s="49"/>
      <c r="L32" s="45"/>
      <c r="M32" s="22"/>
      <c r="N32" s="18"/>
      <c r="O32" s="18"/>
      <c r="P32" s="18"/>
      <c r="Q32" s="19"/>
      <c r="R32" s="19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</row>
    <row r="33" spans="1:253" s="15" customFormat="1">
      <c r="A33" s="19"/>
      <c r="B33" s="52">
        <v>1</v>
      </c>
      <c r="C33" s="65" t="s">
        <v>60</v>
      </c>
      <c r="D33" s="47">
        <f t="shared" si="0"/>
        <v>4</v>
      </c>
      <c r="E33" s="47">
        <v>4</v>
      </c>
      <c r="F33" s="46"/>
      <c r="G33" s="46"/>
      <c r="H33" s="48"/>
      <c r="I33" s="49">
        <v>4</v>
      </c>
      <c r="J33" s="50"/>
      <c r="K33" s="49"/>
      <c r="L33" s="45"/>
      <c r="M33" s="22"/>
      <c r="N33" s="18"/>
      <c r="O33" s="18"/>
      <c r="P33" s="18"/>
      <c r="Q33" s="19"/>
      <c r="R33" s="19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</row>
    <row r="34" spans="1:253" s="15" customFormat="1">
      <c r="A34" s="19"/>
      <c r="B34" s="52">
        <v>1</v>
      </c>
      <c r="C34" s="65" t="s">
        <v>61</v>
      </c>
      <c r="D34" s="55">
        <f t="shared" si="0"/>
        <v>3</v>
      </c>
      <c r="E34" s="55">
        <v>3</v>
      </c>
      <c r="F34" s="56"/>
      <c r="G34" s="56"/>
      <c r="H34" s="57"/>
      <c r="I34" s="58">
        <v>3</v>
      </c>
      <c r="J34" s="59"/>
      <c r="K34" s="58"/>
      <c r="L34" s="45"/>
      <c r="M34" s="22"/>
      <c r="N34" s="18"/>
      <c r="O34" s="18"/>
      <c r="P34" s="18"/>
      <c r="Q34" s="19"/>
      <c r="R34" s="19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</row>
    <row r="35" spans="1:253" s="15" customFormat="1">
      <c r="A35" s="19"/>
      <c r="B35" s="52">
        <v>1</v>
      </c>
      <c r="C35" s="65" t="s">
        <v>60</v>
      </c>
      <c r="D35" s="47">
        <f t="shared" si="0"/>
        <v>4</v>
      </c>
      <c r="E35" s="47">
        <v>4</v>
      </c>
      <c r="F35" s="46"/>
      <c r="G35" s="46"/>
      <c r="H35" s="48"/>
      <c r="I35" s="49">
        <v>4</v>
      </c>
      <c r="J35" s="50"/>
      <c r="K35" s="49"/>
      <c r="L35" s="45"/>
      <c r="M35" s="22"/>
      <c r="N35" s="18"/>
      <c r="O35" s="18"/>
      <c r="P35" s="18"/>
      <c r="Q35" s="19"/>
      <c r="R35" s="19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</row>
    <row r="36" spans="1:253" s="15" customFormat="1">
      <c r="A36" s="19"/>
      <c r="B36" s="52">
        <v>1</v>
      </c>
      <c r="C36" s="65" t="s">
        <v>60</v>
      </c>
      <c r="D36" s="47">
        <f t="shared" si="0"/>
        <v>4</v>
      </c>
      <c r="E36" s="47">
        <v>4</v>
      </c>
      <c r="F36" s="46"/>
      <c r="G36" s="46"/>
      <c r="H36" s="48"/>
      <c r="I36" s="49">
        <v>4</v>
      </c>
      <c r="J36" s="50"/>
      <c r="K36" s="49"/>
      <c r="L36" s="45"/>
      <c r="M36" s="22"/>
      <c r="N36" s="18"/>
      <c r="O36" s="18"/>
      <c r="P36" s="18"/>
      <c r="Q36" s="19"/>
      <c r="R36" s="19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</row>
    <row r="37" spans="1:253" s="15" customFormat="1">
      <c r="A37" s="19"/>
      <c r="B37" s="52">
        <v>1</v>
      </c>
      <c r="C37" s="65" t="s">
        <v>60</v>
      </c>
      <c r="D37" s="47">
        <f t="shared" si="0"/>
        <v>4</v>
      </c>
      <c r="E37" s="47">
        <v>4</v>
      </c>
      <c r="F37" s="46"/>
      <c r="G37" s="46"/>
      <c r="H37" s="48"/>
      <c r="I37" s="49">
        <v>4</v>
      </c>
      <c r="J37" s="50"/>
      <c r="K37" s="49"/>
      <c r="L37" s="45"/>
      <c r="M37" s="22"/>
      <c r="N37" s="18"/>
      <c r="O37" s="18"/>
      <c r="P37" s="18"/>
      <c r="Q37" s="19"/>
      <c r="R37" s="19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</row>
    <row r="38" spans="1:253" s="15" customFormat="1">
      <c r="A38" s="19"/>
      <c r="B38" s="52">
        <v>1</v>
      </c>
      <c r="C38" s="65" t="s">
        <v>62</v>
      </c>
      <c r="D38" s="47">
        <f t="shared" si="0"/>
        <v>4</v>
      </c>
      <c r="E38" s="47">
        <v>4</v>
      </c>
      <c r="F38" s="46"/>
      <c r="G38" s="46"/>
      <c r="H38" s="48">
        <v>4</v>
      </c>
      <c r="I38" s="49"/>
      <c r="J38" s="50"/>
      <c r="K38" s="49"/>
      <c r="L38" s="45"/>
      <c r="M38" s="22"/>
      <c r="N38" s="18"/>
      <c r="O38" s="18"/>
      <c r="P38" s="18"/>
      <c r="Q38" s="19"/>
      <c r="R38" s="19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</row>
    <row r="39" spans="1:253" s="15" customFormat="1">
      <c r="A39" s="19"/>
      <c r="B39" s="52">
        <v>1</v>
      </c>
      <c r="C39" s="65" t="s">
        <v>63</v>
      </c>
      <c r="D39" s="47">
        <f t="shared" si="0"/>
        <v>4</v>
      </c>
      <c r="E39" s="47">
        <v>4</v>
      </c>
      <c r="F39" s="46"/>
      <c r="G39" s="46"/>
      <c r="H39" s="48">
        <v>4</v>
      </c>
      <c r="I39" s="49"/>
      <c r="J39" s="50"/>
      <c r="K39" s="49"/>
      <c r="L39" s="45"/>
      <c r="M39" s="22"/>
      <c r="N39" s="18"/>
      <c r="O39" s="18"/>
      <c r="P39" s="18"/>
      <c r="Q39" s="19"/>
      <c r="R39" s="19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</row>
    <row r="40" spans="1:253" s="15" customFormat="1">
      <c r="A40" s="19"/>
      <c r="B40" s="52">
        <v>1</v>
      </c>
      <c r="C40" s="65" t="s">
        <v>64</v>
      </c>
      <c r="D40" s="47">
        <f t="shared" si="0"/>
        <v>4</v>
      </c>
      <c r="E40" s="47">
        <v>4</v>
      </c>
      <c r="F40" s="46"/>
      <c r="G40" s="46"/>
      <c r="H40" s="48">
        <v>4</v>
      </c>
      <c r="I40" s="49"/>
      <c r="J40" s="50"/>
      <c r="K40" s="49"/>
      <c r="L40" s="45"/>
      <c r="M40" s="22"/>
      <c r="N40" s="18"/>
      <c r="O40" s="18"/>
      <c r="P40" s="18"/>
      <c r="Q40" s="19"/>
      <c r="R40" s="19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</row>
    <row r="41" spans="1:253" s="15" customFormat="1">
      <c r="A41" s="19"/>
      <c r="B41" s="52">
        <v>1</v>
      </c>
      <c r="C41" s="65" t="s">
        <v>65</v>
      </c>
      <c r="D41" s="47">
        <f t="shared" si="0"/>
        <v>4</v>
      </c>
      <c r="E41" s="47">
        <v>4</v>
      </c>
      <c r="F41" s="46"/>
      <c r="G41" s="46">
        <v>2</v>
      </c>
      <c r="H41" s="48">
        <v>2</v>
      </c>
      <c r="I41" s="49"/>
      <c r="J41" s="50"/>
      <c r="K41" s="49"/>
      <c r="L41" s="45"/>
      <c r="M41" s="22"/>
      <c r="N41" s="18"/>
      <c r="O41" s="18"/>
      <c r="P41" s="18"/>
      <c r="Q41" s="19"/>
      <c r="R41" s="19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</row>
    <row r="42" spans="1:253" s="15" customFormat="1">
      <c r="A42" s="19"/>
      <c r="B42" s="52">
        <v>1</v>
      </c>
      <c r="C42" s="65" t="s">
        <v>66</v>
      </c>
      <c r="D42" s="47">
        <f t="shared" si="0"/>
        <v>4</v>
      </c>
      <c r="E42" s="47">
        <v>4</v>
      </c>
      <c r="F42" s="46"/>
      <c r="G42" s="46">
        <v>4</v>
      </c>
      <c r="H42" s="48"/>
      <c r="I42" s="49"/>
      <c r="J42" s="50"/>
      <c r="K42" s="49"/>
      <c r="L42" s="45"/>
      <c r="M42" s="22"/>
      <c r="N42" s="18"/>
      <c r="O42" s="18"/>
      <c r="P42" s="18"/>
      <c r="Q42" s="19"/>
      <c r="R42" s="19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</row>
    <row r="43" spans="1:253" s="15" customFormat="1">
      <c r="A43" s="19"/>
      <c r="B43" s="52">
        <v>1</v>
      </c>
      <c r="C43" s="65" t="s">
        <v>67</v>
      </c>
      <c r="D43" s="47">
        <f t="shared" si="0"/>
        <v>4</v>
      </c>
      <c r="E43" s="47">
        <v>4</v>
      </c>
      <c r="F43" s="46"/>
      <c r="G43" s="46">
        <v>4</v>
      </c>
      <c r="H43" s="48"/>
      <c r="I43" s="49"/>
      <c r="J43" s="50"/>
      <c r="K43" s="49"/>
      <c r="L43" s="45"/>
      <c r="M43" s="22"/>
      <c r="N43" s="18"/>
      <c r="O43" s="18"/>
      <c r="P43" s="18"/>
      <c r="Q43" s="19"/>
      <c r="R43" s="19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</row>
    <row r="44" spans="1:253" s="15" customFormat="1">
      <c r="A44" s="19"/>
      <c r="B44" s="52">
        <v>1</v>
      </c>
      <c r="C44" s="65" t="s">
        <v>53</v>
      </c>
      <c r="D44" s="47">
        <f t="shared" si="0"/>
        <v>4</v>
      </c>
      <c r="E44" s="47">
        <v>4</v>
      </c>
      <c r="F44" s="46">
        <v>4</v>
      </c>
      <c r="G44" s="46"/>
      <c r="H44" s="48"/>
      <c r="I44" s="49"/>
      <c r="J44" s="50"/>
      <c r="K44" s="49"/>
      <c r="L44" s="45"/>
      <c r="M44" s="22"/>
      <c r="N44" s="18"/>
      <c r="O44" s="18"/>
      <c r="P44" s="18"/>
      <c r="Q44" s="19"/>
      <c r="R44" s="19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</row>
    <row r="45" spans="1:253" s="15" customFormat="1">
      <c r="A45" s="19"/>
      <c r="B45" s="52">
        <v>1</v>
      </c>
      <c r="C45" s="65" t="s">
        <v>53</v>
      </c>
      <c r="D45" s="47">
        <f t="shared" si="0"/>
        <v>4</v>
      </c>
      <c r="E45" s="47">
        <v>4</v>
      </c>
      <c r="F45" s="46">
        <v>4</v>
      </c>
      <c r="G45" s="46"/>
      <c r="H45" s="48"/>
      <c r="I45" s="49"/>
      <c r="J45" s="50"/>
      <c r="K45" s="49"/>
      <c r="L45" s="51" t="s">
        <v>71</v>
      </c>
      <c r="M45" s="22"/>
      <c r="N45" s="18"/>
      <c r="O45" s="18"/>
      <c r="P45" s="18"/>
      <c r="Q45" s="19"/>
      <c r="R45" s="19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</row>
    <row r="46" spans="1:253">
      <c r="A46" s="19"/>
      <c r="B46" s="52">
        <v>1</v>
      </c>
      <c r="C46" s="65" t="s">
        <v>53</v>
      </c>
      <c r="D46" s="47">
        <f t="shared" si="0"/>
        <v>4</v>
      </c>
      <c r="E46" s="47">
        <v>4</v>
      </c>
      <c r="F46" s="46">
        <v>4</v>
      </c>
      <c r="G46" s="46"/>
      <c r="H46" s="48"/>
      <c r="I46" s="49"/>
      <c r="J46" s="50"/>
      <c r="K46" s="49"/>
      <c r="L46" s="51" t="s">
        <v>72</v>
      </c>
      <c r="M46" s="22"/>
      <c r="N46" s="18"/>
      <c r="O46" s="18"/>
      <c r="P46" s="18"/>
      <c r="Q46" s="19"/>
      <c r="R46" s="19"/>
    </row>
    <row r="47" spans="1:253" ht="14" thickBot="1">
      <c r="A47" s="19"/>
      <c r="B47" s="52">
        <v>1</v>
      </c>
      <c r="C47" s="65" t="s">
        <v>68</v>
      </c>
      <c r="D47" s="55">
        <f t="shared" si="0"/>
        <v>4.5</v>
      </c>
      <c r="E47" s="60">
        <v>4</v>
      </c>
      <c r="F47" s="61">
        <v>4</v>
      </c>
      <c r="G47" s="61"/>
      <c r="H47" s="62"/>
      <c r="I47" s="63"/>
      <c r="J47" s="64">
        <v>1</v>
      </c>
      <c r="K47" s="63"/>
      <c r="L47" s="66" t="s">
        <v>77</v>
      </c>
      <c r="M47" s="41"/>
      <c r="N47" s="42"/>
      <c r="O47" s="42"/>
      <c r="P47" s="42"/>
      <c r="Q47" s="43"/>
      <c r="R47" s="43"/>
    </row>
    <row r="48" spans="1:253" ht="14" thickBot="1">
      <c r="A48" s="19"/>
      <c r="B48" s="70">
        <f>SUM(B21:B47)</f>
        <v>27</v>
      </c>
      <c r="C48" s="71">
        <f>SUM(E48:K48)</f>
        <v>216</v>
      </c>
      <c r="D48" s="71">
        <f>SUM(D21:D47)</f>
        <v>108</v>
      </c>
      <c r="E48" s="71">
        <f>SUM(E21:E47)</f>
        <v>107</v>
      </c>
      <c r="F48" s="71">
        <f t="shared" ref="F48:K48" si="1">SUM(F21:F47)</f>
        <v>32</v>
      </c>
      <c r="G48" s="71">
        <f t="shared" si="1"/>
        <v>20</v>
      </c>
      <c r="H48" s="71">
        <f t="shared" si="1"/>
        <v>28</v>
      </c>
      <c r="I48" s="71">
        <f t="shared" si="1"/>
        <v>27</v>
      </c>
      <c r="J48" s="71">
        <f t="shared" si="1"/>
        <v>1</v>
      </c>
      <c r="K48" s="71">
        <f t="shared" si="1"/>
        <v>1</v>
      </c>
      <c r="L48" s="72" t="s">
        <v>70</v>
      </c>
      <c r="M48" s="22"/>
      <c r="N48" s="18"/>
      <c r="O48" s="18"/>
      <c r="P48" s="18"/>
      <c r="Q48" s="19"/>
      <c r="R48" s="19"/>
    </row>
    <row r="49" spans="2:12">
      <c r="B49" s="73"/>
      <c r="C49" s="97" t="s">
        <v>79</v>
      </c>
      <c r="D49" s="97"/>
      <c r="E49" s="73">
        <v>107.5</v>
      </c>
      <c r="F49" s="73">
        <v>32.5</v>
      </c>
      <c r="G49" s="73">
        <f t="shared" ref="G49:I49" si="2">G48</f>
        <v>20</v>
      </c>
      <c r="H49" s="73">
        <f t="shared" si="2"/>
        <v>28</v>
      </c>
      <c r="I49" s="73">
        <f t="shared" si="2"/>
        <v>27</v>
      </c>
      <c r="J49" s="73"/>
      <c r="K49" s="73"/>
      <c r="L49" s="73"/>
    </row>
    <row r="50" spans="2:12" ht="14" thickBot="1">
      <c r="B50" s="73"/>
      <c r="C50" s="107" t="s">
        <v>80</v>
      </c>
      <c r="D50" s="107"/>
      <c r="E50" s="76">
        <f>E49*1.1</f>
        <v>118.25000000000001</v>
      </c>
      <c r="F50" s="76">
        <f t="shared" ref="F50:I50" si="3">F49*1.1</f>
        <v>35.75</v>
      </c>
      <c r="G50" s="76">
        <f t="shared" si="3"/>
        <v>22</v>
      </c>
      <c r="H50" s="76">
        <f t="shared" si="3"/>
        <v>30.800000000000004</v>
      </c>
      <c r="I50" s="76">
        <f t="shared" si="3"/>
        <v>29.700000000000003</v>
      </c>
      <c r="J50" s="73" t="s">
        <v>15</v>
      </c>
      <c r="K50" s="73"/>
      <c r="L50" s="73"/>
    </row>
    <row r="51" spans="2:12" ht="14" thickBot="1">
      <c r="B51" s="73"/>
      <c r="C51" s="108" t="s">
        <v>81</v>
      </c>
      <c r="D51" s="109"/>
      <c r="E51" s="74">
        <v>119</v>
      </c>
      <c r="F51" s="74">
        <v>36</v>
      </c>
      <c r="G51" s="74">
        <v>23</v>
      </c>
      <c r="H51" s="74">
        <v>31</v>
      </c>
      <c r="I51" s="74">
        <v>30</v>
      </c>
      <c r="J51" s="75">
        <f>SUM(E51:I51)</f>
        <v>239</v>
      </c>
      <c r="K51" s="73"/>
      <c r="L51" s="73"/>
    </row>
  </sheetData>
  <mergeCells count="4">
    <mergeCell ref="B19:K19"/>
    <mergeCell ref="C49:D49"/>
    <mergeCell ref="C50:D50"/>
    <mergeCell ref="C51:D51"/>
  </mergeCells>
  <pageMargins left="0.75" right="0.75" top="1" bottom="1" header="0.5" footer="0.5"/>
  <pageSetup scale="10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Halbach girders 2 13 18</vt:lpstr>
      <vt:lpstr>Halbach styles</vt:lpstr>
      <vt:lpstr>Halbach girders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Tuozzolo, Joseph E</dc:creator>
  <cp:lastModifiedBy>Rob Michnoff</cp:lastModifiedBy>
  <cp:lastPrinted>2017-05-03T20:01:03Z</cp:lastPrinted>
  <dcterms:created xsi:type="dcterms:W3CDTF">2017-01-26T22:03:36Z</dcterms:created>
  <dcterms:modified xsi:type="dcterms:W3CDTF">2018-08-06T15:28:53Z</dcterms:modified>
</cp:coreProperties>
</file>